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  <sheet name="Arvo-ottelut" sheetId="3" r:id="rId3"/>
    <sheet name="Kärkilyönnit" sheetId="4" r:id="rId4"/>
    <sheet name="Taul1" sheetId="5" r:id="rId5"/>
  </sheets>
  <calcPr calcId="145621"/>
</workbook>
</file>

<file path=xl/calcChain.xml><?xml version="1.0" encoding="utf-8"?>
<calcChain xmlns="http://schemas.openxmlformats.org/spreadsheetml/2006/main">
  <c r="G518" i="5" l="1"/>
  <c r="K64" i="1"/>
  <c r="E64" i="1"/>
  <c r="I62" i="1"/>
  <c r="I61" i="1"/>
  <c r="I60" i="1"/>
  <c r="I59" i="1"/>
  <c r="I64" i="1" l="1"/>
  <c r="O20" i="4"/>
  <c r="L20" i="4"/>
  <c r="I20" i="4"/>
  <c r="F20" i="4"/>
  <c r="T4" i="4"/>
  <c r="S14" i="4"/>
  <c r="Q14" i="4"/>
  <c r="N14" i="4"/>
  <c r="K14" i="4"/>
  <c r="H14" i="4"/>
  <c r="S13" i="4"/>
  <c r="Q13" i="4"/>
  <c r="N13" i="4"/>
  <c r="K13" i="4"/>
  <c r="H13" i="4"/>
  <c r="S12" i="4"/>
  <c r="Q12" i="4"/>
  <c r="N12" i="4"/>
  <c r="K12" i="4"/>
  <c r="H12" i="4"/>
  <c r="S11" i="4"/>
  <c r="Q11" i="4"/>
  <c r="N11" i="4"/>
  <c r="K11" i="4"/>
  <c r="H11" i="4"/>
  <c r="S10" i="4"/>
  <c r="Q10" i="4"/>
  <c r="N10" i="4"/>
  <c r="K10" i="4"/>
  <c r="H10" i="4"/>
  <c r="S9" i="4"/>
  <c r="Q9" i="4"/>
  <c r="N9" i="4"/>
  <c r="K9" i="4"/>
  <c r="H9" i="4"/>
  <c r="S8" i="4"/>
  <c r="Q8" i="4"/>
  <c r="N8" i="4"/>
  <c r="K8" i="4"/>
  <c r="H8" i="4"/>
  <c r="S7" i="4"/>
  <c r="Q7" i="4"/>
  <c r="N7" i="4"/>
  <c r="K7" i="4"/>
  <c r="H7" i="4"/>
  <c r="S6" i="4"/>
  <c r="R6" i="4"/>
  <c r="T6" i="4" s="1"/>
  <c r="Q6" i="4"/>
  <c r="N6" i="4"/>
  <c r="K6" i="4"/>
  <c r="H6" i="4"/>
  <c r="S5" i="4"/>
  <c r="T5" i="4" s="1"/>
  <c r="Q5" i="4"/>
  <c r="N5" i="4"/>
  <c r="K5" i="4"/>
  <c r="H5" i="4"/>
  <c r="R4" i="4"/>
  <c r="R20" i="4" s="1"/>
  <c r="R46" i="4" s="1"/>
  <c r="S41" i="4"/>
  <c r="S47" i="4" s="1"/>
  <c r="R41" i="4"/>
  <c r="P41" i="4"/>
  <c r="P47" i="4" s="1"/>
  <c r="O41" i="4"/>
  <c r="O47" i="4" s="1"/>
  <c r="M41" i="4"/>
  <c r="M47" i="4" s="1"/>
  <c r="L41" i="4"/>
  <c r="J41" i="4"/>
  <c r="J47" i="4" s="1"/>
  <c r="I41" i="4"/>
  <c r="I47" i="4" s="1"/>
  <c r="G41" i="4"/>
  <c r="G47" i="4" s="1"/>
  <c r="F41" i="4"/>
  <c r="F47" i="4" s="1"/>
  <c r="E41" i="4"/>
  <c r="E47" i="4" s="1"/>
  <c r="S20" i="4"/>
  <c r="S46" i="4" s="1"/>
  <c r="P20" i="4"/>
  <c r="P46" i="4" s="1"/>
  <c r="O46" i="4"/>
  <c r="M20" i="4"/>
  <c r="M46" i="4" s="1"/>
  <c r="L46" i="4"/>
  <c r="J20" i="4"/>
  <c r="J46" i="4" s="1"/>
  <c r="I46" i="4"/>
  <c r="G20" i="4"/>
  <c r="G46" i="4" s="1"/>
  <c r="E20" i="4"/>
  <c r="E46" i="4" s="1"/>
  <c r="H20" i="4" l="1"/>
  <c r="H46" i="4" s="1"/>
  <c r="N41" i="4"/>
  <c r="N47" i="4" s="1"/>
  <c r="T47" i="4"/>
  <c r="N20" i="4"/>
  <c r="N46" i="4" s="1"/>
  <c r="T20" i="4"/>
  <c r="T46" i="4" s="1"/>
  <c r="H41" i="4"/>
  <c r="H47" i="4" s="1"/>
  <c r="F46" i="4"/>
  <c r="L47" i="4"/>
  <c r="R47" i="4"/>
  <c r="K20" i="4"/>
  <c r="K46" i="4" s="1"/>
  <c r="Q20" i="4"/>
  <c r="Q46" i="4" s="1"/>
  <c r="K41" i="4"/>
  <c r="K47" i="4" s="1"/>
  <c r="Q41" i="4"/>
  <c r="Q47" i="4" s="1"/>
  <c r="AN38" i="1"/>
  <c r="AN37" i="1"/>
  <c r="AN36" i="1"/>
  <c r="H97" i="1" l="1"/>
  <c r="J38" i="1" l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41" i="1"/>
  <c r="J41" i="1"/>
  <c r="I41" i="1"/>
  <c r="H41" i="1"/>
  <c r="K92" i="1"/>
  <c r="J92" i="1"/>
  <c r="I92" i="1"/>
  <c r="H92" i="1"/>
  <c r="K91" i="1"/>
  <c r="J91" i="1"/>
  <c r="I91" i="1"/>
  <c r="H91" i="1"/>
  <c r="K90" i="1"/>
  <c r="J90" i="1"/>
  <c r="I90" i="1"/>
  <c r="H90" i="1"/>
  <c r="K89" i="1"/>
  <c r="J89" i="1"/>
  <c r="I89" i="1"/>
  <c r="H89" i="1"/>
  <c r="K88" i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96" i="1"/>
  <c r="J96" i="1"/>
  <c r="I96" i="1"/>
  <c r="H96" i="1"/>
  <c r="K97" i="1"/>
  <c r="J97" i="1"/>
  <c r="I97" i="1"/>
  <c r="O8" i="2" l="1"/>
  <c r="N8" i="2"/>
  <c r="M8" i="2"/>
  <c r="L8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H11" i="2" l="1"/>
  <c r="M11" i="2" s="1"/>
  <c r="I11" i="2"/>
  <c r="O10" i="2"/>
  <c r="N10" i="2"/>
  <c r="M10" i="2"/>
  <c r="F11" i="2"/>
  <c r="L10" i="2"/>
  <c r="O29" i="1"/>
  <c r="O28" i="1"/>
  <c r="O27" i="1"/>
  <c r="O30" i="1" l="1"/>
  <c r="N30" i="1" s="1"/>
  <c r="N11" i="2"/>
  <c r="L11" i="2"/>
</calcChain>
</file>

<file path=xl/sharedStrings.xml><?xml version="1.0" encoding="utf-8"?>
<sst xmlns="http://schemas.openxmlformats.org/spreadsheetml/2006/main" count="3293" uniqueCount="939">
  <si>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</si>
  <si>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</si>
  <si>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</si>
  <si>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</si>
  <si>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</si>
  <si>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</si>
  <si>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</si>
  <si>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</si>
  <si>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</si>
  <si>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</si>
  <si>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</si>
  <si>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</si>
  <si>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</si>
  <si>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</si>
  <si>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</si>
  <si>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</si>
  <si>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</si>
  <si>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</si>
  <si>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</si>
  <si>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</si>
  <si>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</si>
  <si>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</si>
  <si>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</si>
  <si>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</si>
  <si>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</si>
  <si>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</si>
  <si>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</si>
  <si>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</si>
  <si>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</si>
  <si>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</si>
  <si>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</si>
  <si>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</si>
  <si>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</si>
  <si>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12.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</si>
  <si>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</si>
  <si>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</si>
  <si>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</si>
  <si>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</si>
  <si>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</si>
  <si>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</si>
  <si>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</si>
  <si>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</si>
  <si>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</si>
  <si>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</si>
  <si>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</si>
  <si>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</si>
  <si>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</si>
  <si>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</si>
  <si>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</si>
  <si>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</si>
  <si>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1v</t>
  </si>
  <si>
    <t>Ikä ensimmäisessä ottelussa</t>
  </si>
  <si>
    <t>SoJy</t>
  </si>
  <si>
    <t xml:space="preserve"> ITÄ - LÄNSI - KORTTI</t>
  </si>
  <si>
    <t>15.07. 2001  Hamina</t>
  </si>
  <si>
    <t xml:space="preserve">  0-2  (1-4, 1-2)</t>
  </si>
  <si>
    <t>Olli Viljaranta</t>
  </si>
  <si>
    <t>5075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</si>
  <si>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</si>
  <si>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</si>
  <si>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</si>
  <si>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</si>
  <si>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</si>
  <si>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</si>
  <si>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</si>
  <si>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</si>
  <si>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</si>
  <si>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</si>
  <si>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Marko Kähkönen</t>
  </si>
  <si>
    <t>1.</t>
  </si>
  <si>
    <t>6.</t>
  </si>
  <si>
    <t>2.</t>
  </si>
  <si>
    <t>3.</t>
  </si>
  <si>
    <t>9.</t>
  </si>
  <si>
    <t>4.</t>
  </si>
  <si>
    <t>5.</t>
  </si>
  <si>
    <t>Kiri</t>
  </si>
  <si>
    <t>13.</t>
  </si>
  <si>
    <t>7.</t>
  </si>
  <si>
    <t>KiPe</t>
  </si>
  <si>
    <t>JäPe</t>
  </si>
  <si>
    <t>Seurat</t>
  </si>
  <si>
    <t>SoJy = Sotkamon Jymy  (1909),  kasvattajaseura</t>
  </si>
  <si>
    <t>KiPe = Kinnarin Pesis  (1998)</t>
  </si>
  <si>
    <t>Kiri = Jyväskylän Kiri  (1930)</t>
  </si>
  <si>
    <t>JäPe = Järvenpään Pesis  (1998)</t>
  </si>
  <si>
    <t>s</t>
  </si>
  <si>
    <t>29 v  10 kk  9 pv</t>
  </si>
  <si>
    <t>C-POJAT</t>
  </si>
  <si>
    <t>19.07. 1986  Virrat</t>
  </si>
  <si>
    <t xml:space="preserve"> 20-9</t>
  </si>
  <si>
    <t>III p</t>
  </si>
  <si>
    <t>Veli Haukijärvi</t>
  </si>
  <si>
    <t>B-POJAT</t>
  </si>
  <si>
    <t>06.08. 1988  Teuva</t>
  </si>
  <si>
    <t xml:space="preserve"> 4-12</t>
  </si>
  <si>
    <t>Juha Tanskanen</t>
  </si>
  <si>
    <t>A-POJAT</t>
  </si>
  <si>
    <t>09.06. 1989  Sotkamo</t>
  </si>
  <si>
    <t xml:space="preserve"> 8-10</t>
  </si>
  <si>
    <t>08.06. 1990  Helsinki</t>
  </si>
  <si>
    <t>22-2</t>
  </si>
  <si>
    <t xml:space="preserve">  17 v   8 kk 29 pv</t>
  </si>
  <si>
    <t>10.</t>
  </si>
  <si>
    <t>3-0  SMJ</t>
  </si>
  <si>
    <t>2-0  IPV</t>
  </si>
  <si>
    <t>0-2  Tahko</t>
  </si>
  <si>
    <t>2-0  AA</t>
  </si>
  <si>
    <t>3-0  Kiri</t>
  </si>
  <si>
    <t>3-1  SMJ</t>
  </si>
  <si>
    <t>3-1  Lippo</t>
  </si>
  <si>
    <t>3-0  LP</t>
  </si>
  <si>
    <t>3-0  Tahko</t>
  </si>
  <si>
    <t>3-2  SMJ</t>
  </si>
  <si>
    <t>3-0  KiPa</t>
  </si>
  <si>
    <t>2-1  SiiPe</t>
  </si>
  <si>
    <t>2-1  Tahko</t>
  </si>
  <si>
    <t>2-1  IPV</t>
  </si>
  <si>
    <t>0-2  IPV</t>
  </si>
  <si>
    <t>2-0  ViVe</t>
  </si>
  <si>
    <t>2-0  Lippo</t>
  </si>
  <si>
    <t>3-1  Kiri</t>
  </si>
  <si>
    <t>2/4</t>
  </si>
  <si>
    <t>0-2  Lippo</t>
  </si>
  <si>
    <t>8/10</t>
  </si>
  <si>
    <t>1/1</t>
  </si>
  <si>
    <t>6/8</t>
  </si>
  <si>
    <t>2/2</t>
  </si>
  <si>
    <t>0/1</t>
  </si>
  <si>
    <t>1/2</t>
  </si>
  <si>
    <t>4/4</t>
  </si>
  <si>
    <t>5/7</t>
  </si>
  <si>
    <t>0/2</t>
  </si>
  <si>
    <t>5/6</t>
  </si>
  <si>
    <t>12/18</t>
  </si>
  <si>
    <t>10/14</t>
  </si>
  <si>
    <t>0-3  PattU</t>
  </si>
  <si>
    <t>4-0  SMJ</t>
  </si>
  <si>
    <t>4-2  KoU</t>
  </si>
  <si>
    <t>0-2  SoJy</t>
  </si>
  <si>
    <t>2.  ottelu</t>
  </si>
  <si>
    <t>3.  ottelu</t>
  </si>
  <si>
    <t>29.  ottelu</t>
  </si>
  <si>
    <t>9/11</t>
  </si>
  <si>
    <t>04.06.1989  SMJ - SoJy  4-1</t>
  </si>
  <si>
    <t>11.06.1989  SoJy - Tahko  12-2</t>
  </si>
  <si>
    <t>14.06.1989  IPV - SoJy  8-6</t>
  </si>
  <si>
    <t>14.07.1990  SoJy - KaMa  13-2</t>
  </si>
  <si>
    <t>6.9.1971   Sotkamo</t>
  </si>
  <si>
    <t>1-2  Tahko</t>
  </si>
  <si>
    <t xml:space="preserve">      Mitalit</t>
  </si>
  <si>
    <t xml:space="preserve">       Runkosarja TOP-30</t>
  </si>
  <si>
    <t>19.</t>
  </si>
  <si>
    <t>14.</t>
  </si>
  <si>
    <t>26.</t>
  </si>
  <si>
    <t>22.</t>
  </si>
  <si>
    <t>29.</t>
  </si>
  <si>
    <t>28.</t>
  </si>
  <si>
    <t>24.</t>
  </si>
  <si>
    <t>Ylempi loppusarja TOP-10</t>
  </si>
  <si>
    <t>8.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</si>
  <si>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</si>
  <si>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</si>
  <si>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</si>
  <si>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</si>
  <si>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</si>
  <si>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</si>
  <si>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</si>
  <si>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</si>
  <si>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</si>
  <si>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 2</t>
  </si>
  <si>
    <t>suomensarja</t>
  </si>
  <si>
    <t>ykkössarja</t>
  </si>
  <si>
    <t>42.</t>
  </si>
  <si>
    <t>82.</t>
  </si>
  <si>
    <t>74.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</si>
  <si>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</si>
  <si>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</si>
  <si>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</si>
  <si>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</si>
  <si>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</si>
  <si>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</si>
  <si>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1945 - 1989</t>
  </si>
  <si>
    <t xml:space="preserve"> 1945 - 1990</t>
  </si>
  <si>
    <t xml:space="preserve"> 400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</si>
  <si>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</si>
  <si>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</si>
  <si>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</si>
  <si>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</si>
  <si>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</si>
  <si>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Kärkilyöjätilasto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</si>
  <si>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</si>
  <si>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</si>
  <si>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</si>
  <si>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</si>
  <si>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</si>
  <si>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</si>
  <si>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</si>
  <si>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</si>
  <si>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</si>
  <si>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PLAY OFF,  KA / OTT</t>
  </si>
  <si>
    <t xml:space="preserve"> 1979 - 1989</t>
  </si>
  <si>
    <t xml:space="preserve"> 1979 - 1990</t>
  </si>
  <si>
    <t>33.</t>
  </si>
  <si>
    <t>49.</t>
  </si>
  <si>
    <t xml:space="preserve"> 1979 - 1991</t>
  </si>
  <si>
    <t>56.</t>
  </si>
  <si>
    <t>32.</t>
  </si>
  <si>
    <t>47.</t>
  </si>
  <si>
    <t xml:space="preserve"> 1979 - 1992</t>
  </si>
  <si>
    <t>31.</t>
  </si>
  <si>
    <t xml:space="preserve"> 1979 - 1993</t>
  </si>
  <si>
    <t>35.</t>
  </si>
  <si>
    <t>36.</t>
  </si>
  <si>
    <t xml:space="preserve"> 1979 - 1994</t>
  </si>
  <si>
    <t xml:space="preserve"> 1979 - 1995</t>
  </si>
  <si>
    <t>17.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</si>
  <si>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</si>
  <si>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</si>
  <si>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</si>
  <si>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</si>
  <si>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</si>
  <si>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</si>
  <si>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</si>
  <si>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</si>
  <si>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</si>
  <si>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>16.</t>
  </si>
  <si>
    <t>23.</t>
  </si>
  <si>
    <t>29 v   9 kk 14 pv</t>
  </si>
  <si>
    <t>32 v 10 kk   5 pv</t>
  </si>
  <si>
    <t>214.</t>
  </si>
  <si>
    <t>131.</t>
  </si>
  <si>
    <t>94.</t>
  </si>
  <si>
    <t>65.</t>
  </si>
  <si>
    <t>41.</t>
  </si>
  <si>
    <t>182.</t>
  </si>
  <si>
    <t>192.</t>
  </si>
  <si>
    <t>146.</t>
  </si>
  <si>
    <t>143.</t>
  </si>
  <si>
    <t>86.</t>
  </si>
  <si>
    <t>81.</t>
  </si>
  <si>
    <t>59.</t>
  </si>
  <si>
    <t>66.</t>
  </si>
  <si>
    <t>75.</t>
  </si>
  <si>
    <t>72.</t>
  </si>
  <si>
    <t>68.</t>
  </si>
  <si>
    <t>73.</t>
  </si>
  <si>
    <t>101.</t>
  </si>
  <si>
    <t>87.</t>
  </si>
  <si>
    <t>54.</t>
  </si>
  <si>
    <t>50.</t>
  </si>
  <si>
    <t>34.</t>
  </si>
  <si>
    <t>20.</t>
  </si>
  <si>
    <t>18.</t>
  </si>
  <si>
    <t>30.</t>
  </si>
  <si>
    <t>151.</t>
  </si>
  <si>
    <t>132.</t>
  </si>
  <si>
    <t>98.</t>
  </si>
  <si>
    <t>51.</t>
  </si>
  <si>
    <t>43.</t>
  </si>
  <si>
    <t>37.</t>
  </si>
  <si>
    <t>39.</t>
  </si>
  <si>
    <t>210.</t>
  </si>
  <si>
    <t>141.</t>
  </si>
  <si>
    <t>117.</t>
  </si>
  <si>
    <t>99.</t>
  </si>
  <si>
    <t>64.</t>
  </si>
  <si>
    <t xml:space="preserve"> RUNKOSARJA, TASASATASET,  ka. / peli</t>
  </si>
  <si>
    <t xml:space="preserve"> PLAY OFF, TASASATASET,  ka. / peli</t>
  </si>
  <si>
    <t xml:space="preserve"> 200</t>
  </si>
  <si>
    <t xml:space="preserve"> Etenijätilasto</t>
  </si>
  <si>
    <t>141.   21.07. 1996  SoJy - AA  2-0</t>
  </si>
  <si>
    <t>24 v 10 kk 15 pv</t>
  </si>
  <si>
    <t xml:space="preserve">  55.   20.05. 2001  KiPa - Kiri  1-0</t>
  </si>
  <si>
    <t xml:space="preserve">  13.   11.07. 2004  Lippo - JäPe  2-0</t>
  </si>
  <si>
    <t>265. ottelu</t>
  </si>
  <si>
    <t xml:space="preserve">  90.   13.05. 1999  SoJy - HP  2-0</t>
  </si>
  <si>
    <t>279. ottelu</t>
  </si>
  <si>
    <t xml:space="preserve">  77.   04.06. 2000  Kiri - AA  2-0</t>
  </si>
  <si>
    <t>449.</t>
  </si>
  <si>
    <t>347.</t>
  </si>
  <si>
    <t>290.</t>
  </si>
  <si>
    <t>236.</t>
  </si>
  <si>
    <t>178.</t>
  </si>
  <si>
    <t>140.</t>
  </si>
  <si>
    <t>121.</t>
  </si>
  <si>
    <t>104.</t>
  </si>
  <si>
    <t>44.</t>
  </si>
  <si>
    <t>38.</t>
  </si>
  <si>
    <t>1041.</t>
  </si>
  <si>
    <t>773.</t>
  </si>
  <si>
    <t>655.</t>
  </si>
  <si>
    <t>519.</t>
  </si>
  <si>
    <t>331.</t>
  </si>
  <si>
    <t>276.</t>
  </si>
  <si>
    <t>247.</t>
  </si>
  <si>
    <t>163.</t>
  </si>
  <si>
    <t>127.</t>
  </si>
  <si>
    <t>123.</t>
  </si>
  <si>
    <t>119.</t>
  </si>
  <si>
    <t>115.</t>
  </si>
  <si>
    <t>116.</t>
  </si>
  <si>
    <t>118.</t>
  </si>
  <si>
    <t>1060.</t>
  </si>
  <si>
    <t>749.</t>
  </si>
  <si>
    <t>563.</t>
  </si>
  <si>
    <t>349.</t>
  </si>
  <si>
    <t>243.</t>
  </si>
  <si>
    <t>196.</t>
  </si>
  <si>
    <t>165.</t>
  </si>
  <si>
    <t>122.</t>
  </si>
  <si>
    <t>90.</t>
  </si>
  <si>
    <t>88.</t>
  </si>
  <si>
    <t>69.</t>
  </si>
  <si>
    <t>63.</t>
  </si>
  <si>
    <t>1077.</t>
  </si>
  <si>
    <t>779.</t>
  </si>
  <si>
    <t>609.</t>
  </si>
  <si>
    <t>425.</t>
  </si>
  <si>
    <t>288.</t>
  </si>
  <si>
    <t>209.</t>
  </si>
  <si>
    <t>138.</t>
  </si>
  <si>
    <t>112.</t>
  </si>
  <si>
    <t>110.</t>
  </si>
  <si>
    <t>92.</t>
  </si>
  <si>
    <t>79.</t>
  </si>
  <si>
    <t>71.</t>
  </si>
  <si>
    <t>1034.</t>
  </si>
  <si>
    <t>686.</t>
  </si>
  <si>
    <t>537.</t>
  </si>
  <si>
    <t>401.</t>
  </si>
  <si>
    <t>321.</t>
  </si>
  <si>
    <t>176.</t>
  </si>
  <si>
    <t>124.</t>
  </si>
  <si>
    <t>97.</t>
  </si>
  <si>
    <t>55.</t>
  </si>
  <si>
    <t>YLEISÖENNÄTYS  KOTONA</t>
  </si>
  <si>
    <t>YLEISÖENNÄTYS  VIERAISSA</t>
  </si>
  <si>
    <t xml:space="preserve">  4.   01.08. 1995  Lippo - SoJy  2-0</t>
  </si>
  <si>
    <t xml:space="preserve">  8.   03.08. 1994  Lippo - SoJy  1-0</t>
  </si>
  <si>
    <t>16.   02.05. 1993  SoJy - LP  12-6</t>
  </si>
  <si>
    <t>30.   06.07. 1995  SoJy - Lippo  1-2</t>
  </si>
  <si>
    <t>32.   06.06. 1995  Lippo - SoJy  0-2</t>
  </si>
  <si>
    <t>44.   15.06. 1995  SoJy - Lippo  0-2</t>
  </si>
  <si>
    <t>72.   02.09. 1990  IPV - SoJy  5-6,  fin 1/3</t>
  </si>
  <si>
    <t>71.   06.08. 1996  Lippo - SoJy  1-2</t>
  </si>
  <si>
    <t>67.   15.09. 1996  SoJy - Tahko  2-0,  fin 3/3</t>
  </si>
  <si>
    <t>61.   14.09. 1997  KiPa - SoJy  0-1,  fin 3/3</t>
  </si>
  <si>
    <t>53.   16.09. 1995  Lippo - SoJy  2-1,  fin 3/4</t>
  </si>
  <si>
    <t>51.   17.06. 1993  Lippo - SoJy  10-4</t>
  </si>
  <si>
    <t>50.   10.07. 1996  SoJy - Kiri  1-0</t>
  </si>
  <si>
    <t>41.   27.08. 1998  Lippo - SoJy  2-0,  ve 1/3</t>
  </si>
  <si>
    <t>40.   01.09. 1991  SoJy - IPV  1-10,  fin 1/2</t>
  </si>
  <si>
    <t>36.   06.09. 1992  SoJy - Tahko  7-1,  fin 3/3</t>
  </si>
  <si>
    <t>35.   07.09. 1991  IPV - SoJy  10-1,  fin 2/2</t>
  </si>
  <si>
    <t>24.   08.09. 1990  SoJy - IPV  9-11,  fin 2/3</t>
  </si>
  <si>
    <t>17.   30.08. 1998  Lippo - SoJy  2-0,  ve 3/3</t>
  </si>
  <si>
    <t>13.   02.09. 1997  SMJ - SoJy  1-2,  ve 4/5</t>
  </si>
  <si>
    <t xml:space="preserve">  9.   18.09. 1993  SoJy - IPV  7-6,  fin 2/2</t>
  </si>
  <si>
    <t xml:space="preserve">  2.   30.08. 1992  Tahko - SoJy  11-12,  fin 1/3</t>
  </si>
  <si>
    <t>ENSIMMÄISET RUNKOSARJASSA</t>
  </si>
  <si>
    <t>ENSIMMÄISET PUDOTUSPELEISSÄ</t>
  </si>
  <si>
    <t>YLEISÖ</t>
  </si>
  <si>
    <t xml:space="preserve">  1.   19.08. 1989  Tahko - SoJy  8-16</t>
  </si>
  <si>
    <t xml:space="preserve">  3.   18.08. 1990  SiiPe - SoJy  3-13</t>
  </si>
  <si>
    <t>15.   25.08. 1991  SoJy - Tahko  7-1</t>
  </si>
  <si>
    <t>37.   13.08. 1995  SoJy - Kiri  2-0</t>
  </si>
  <si>
    <t>17 v 11 kk 13 pv</t>
  </si>
  <si>
    <t>19 v 11 kk 19 pv</t>
  </si>
  <si>
    <t>18 v 11 kk 12 pv</t>
  </si>
  <si>
    <t>23 v 11 kk   7 pv</t>
  </si>
  <si>
    <t>0-2  KiPa</t>
  </si>
  <si>
    <t>2-1  Lippo</t>
  </si>
  <si>
    <t>83.</t>
  </si>
  <si>
    <t>67.</t>
  </si>
  <si>
    <t xml:space="preserve">      PESISPÖRSSI</t>
  </si>
  <si>
    <t>PISTEET</t>
  </si>
  <si>
    <t>KAUSI</t>
  </si>
  <si>
    <t>TÄHDET</t>
  </si>
  <si>
    <t>****</t>
  </si>
  <si>
    <t>85.</t>
  </si>
  <si>
    <t>60.</t>
  </si>
  <si>
    <t>KATSOJIA YLI 5000  ( 22 )</t>
  </si>
  <si>
    <t>YLI</t>
  </si>
  <si>
    <t>PELAAJA</t>
  </si>
  <si>
    <t xml:space="preserve">      KATSOJIA</t>
  </si>
  <si>
    <t>KA / OTT</t>
  </si>
  <si>
    <t xml:space="preserve">  1. Toni Kohonen</t>
  </si>
  <si>
    <t xml:space="preserve">  2. Roope Korhonen</t>
  </si>
  <si>
    <t xml:space="preserve">  3. Henri Puputti</t>
  </si>
  <si>
    <t xml:space="preserve">  4. Jani Komulainen</t>
  </si>
  <si>
    <t>TOP-100     1945-2022</t>
  </si>
  <si>
    <t>84.</t>
  </si>
  <si>
    <t>58.</t>
  </si>
  <si>
    <t>105.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</si>
  <si>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</si>
  <si>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</si>
  <si>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</si>
  <si>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</si>
  <si>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</si>
  <si>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</si>
  <si>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</si>
  <si>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</si>
  <si>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11.</t>
  </si>
  <si>
    <t>27.</t>
  </si>
  <si>
    <t>15.</t>
  </si>
  <si>
    <t>21.</t>
  </si>
  <si>
    <t xml:space="preserve"> YLEISÖMÄÄRÄ</t>
  </si>
  <si>
    <t>KA</t>
  </si>
  <si>
    <t>YLI 5000</t>
  </si>
  <si>
    <t xml:space="preserve"> Runkosarja</t>
  </si>
  <si>
    <t xml:space="preserve"> Play off</t>
  </si>
  <si>
    <t xml:space="preserve"> Karsintapelit</t>
  </si>
  <si>
    <t xml:space="preserve"> Itä - Länsi</t>
  </si>
  <si>
    <t xml:space="preserve"> Liitto - Lehdistö</t>
  </si>
  <si>
    <t xml:space="preserve"> YHTEENSÄ</t>
  </si>
  <si>
    <t>Pvm</t>
  </si>
  <si>
    <t>Tulos</t>
  </si>
  <si>
    <t>Yleisö</t>
  </si>
  <si>
    <t>Upp</t>
  </si>
  <si>
    <t>#</t>
  </si>
  <si>
    <t>Palk</t>
  </si>
  <si>
    <t>LY</t>
  </si>
  <si>
    <t>TU</t>
  </si>
  <si>
    <t>LV</t>
  </si>
  <si>
    <t>Kouvola - Järvenpää</t>
  </si>
  <si>
    <t>Järvenpää</t>
  </si>
  <si>
    <t>1V</t>
  </si>
  <si>
    <t>0+0</t>
  </si>
  <si>
    <t>3P</t>
  </si>
  <si>
    <t>Järvenpää - Imatra</t>
  </si>
  <si>
    <t>Vimpeli - Järvenpää</t>
  </si>
  <si>
    <t>Järvenpää - Raahe</t>
  </si>
  <si>
    <t>Joensuu - Järvenpää</t>
  </si>
  <si>
    <t>II</t>
  </si>
  <si>
    <t>Miesten superpesis / Runkosarja</t>
  </si>
  <si>
    <t>Järvenpää - Kitee</t>
  </si>
  <si>
    <t>0 - 2 (0-1, 1-7)</t>
  </si>
  <si>
    <t>S</t>
  </si>
  <si>
    <t>Koskenkorva - Järvenpää</t>
  </si>
  <si>
    <t>2 - 0 (1-0, 2-1)</t>
  </si>
  <si>
    <t>Järvenpää - Nurmo</t>
  </si>
  <si>
    <t>0 - 1 (0-3, 1-1)</t>
  </si>
  <si>
    <t>2V</t>
  </si>
  <si>
    <t>Kitee - Järvenpää</t>
  </si>
  <si>
    <t>1 - 2k (1-7, 7-0, 0-0, 1-2)</t>
  </si>
  <si>
    <t>Raahe - Järvenpää</t>
  </si>
  <si>
    <t>2 - 0 (10-1, 6-4)</t>
  </si>
  <si>
    <t>Järvenpää - Vimpeli</t>
  </si>
  <si>
    <t>0 - 1 (1-5, 4-4)</t>
  </si>
  <si>
    <t>Hyvinkää - Järvenpää</t>
  </si>
  <si>
    <t>1 - 0 (1-1, 2-1)</t>
  </si>
  <si>
    <t>Järvenpää - Seinäjoki</t>
  </si>
  <si>
    <t>2 - 1s (7-5, 1-3, 2-0)</t>
  </si>
  <si>
    <t>Järvenpää - Hyvinkää</t>
  </si>
  <si>
    <t>0 - 2 (2-7, 0-5)</t>
  </si>
  <si>
    <t>Sotkamo - Järvenpää</t>
  </si>
  <si>
    <t>2 - 0 (2-1, 19-3)</t>
  </si>
  <si>
    <t>2 - 0 (5-0, 7-2)</t>
  </si>
  <si>
    <t>Järvenpää - Kuopio</t>
  </si>
  <si>
    <t>0 - 2 (2-9, 1-2)</t>
  </si>
  <si>
    <t>Järvenpää - Oulu</t>
  </si>
  <si>
    <t>1 - 0 (7-3, 5-5)</t>
  </si>
  <si>
    <t>0 - 1 (1-1, 1-4)</t>
  </si>
  <si>
    <t>0 - 1 (0-3, 4-4)</t>
  </si>
  <si>
    <t>1 - 2s (4-5, 5-4, 0-4)</t>
  </si>
  <si>
    <t>1 - 2k (0-4, 4-3, 0-0, 0-5)</t>
  </si>
  <si>
    <t>Oulu - Järvenpää</t>
  </si>
  <si>
    <t>2 - 0 (5-3, 3-2)</t>
  </si>
  <si>
    <t>Järvenpää - Joensuu</t>
  </si>
  <si>
    <t>0 - 2 (3-4, 2-5)</t>
  </si>
  <si>
    <t>Kuopio - Järvenpää</t>
  </si>
  <si>
    <t>2 - 0 (9-3, 10-3)</t>
  </si>
  <si>
    <t>2 - 1k (0-1, 4-1, 0-0, 2-1)</t>
  </si>
  <si>
    <t>2 - 1s (0-1, 6-5, 2-1)</t>
  </si>
  <si>
    <t>0+1</t>
  </si>
  <si>
    <t>Seinäjoki - Järvenpää</t>
  </si>
  <si>
    <t>2 - 0 (4-1, 10-2)</t>
  </si>
  <si>
    <t>Järvenpää - Sotkamo</t>
  </si>
  <si>
    <t>0 - 2 (2-8, 1-15)</t>
  </si>
  <si>
    <t>0 - 2 (3-4, 0-1)</t>
  </si>
  <si>
    <t>Nurmo - Järvenpää</t>
  </si>
  <si>
    <t>2 - 0 (10-1, 4-3)</t>
  </si>
  <si>
    <t>Järvenpää - Koskenkorva</t>
  </si>
  <si>
    <t>1 - 2k (1-2, 3-2, 1-1, 1-2)</t>
  </si>
  <si>
    <t>2 - 1s (2-3, 6-0, 4-0)</t>
  </si>
  <si>
    <t>Kausi: 2003</t>
  </si>
  <si>
    <t>2 - 0 (2-1, 3-2)</t>
  </si>
  <si>
    <t>2 - 1k (2-0, 3-4, 0-0, 2-0)</t>
  </si>
  <si>
    <t>0 - 1 (1-1, 0-1)</t>
  </si>
  <si>
    <t>2 - 1s (2-3, 2-1, 3-1)</t>
  </si>
  <si>
    <t>Järvenpää - Ulvila</t>
  </si>
  <si>
    <t>2 - 0 (2-1, 2-0)</t>
  </si>
  <si>
    <t>0 - 2 (1-9, 0-2)</t>
  </si>
  <si>
    <t>2 - 0 (6-0, 3-0)</t>
  </si>
  <si>
    <t>Imatra - Järvenpää</t>
  </si>
  <si>
    <t>1 - 2k (2-4, 4-2, 0-0, 0-1)</t>
  </si>
  <si>
    <t>0 - 2 (2-3, 1-5)</t>
  </si>
  <si>
    <t>1 - 2s (2-6, 7-4, 0-1)</t>
  </si>
  <si>
    <t>1 - 2s (1-4, 6-4, 1-2)</t>
  </si>
  <si>
    <t>2 - 1s (2-1, 1-2, 1-0)</t>
  </si>
  <si>
    <t>2 - 0 (8-1, 5-1)</t>
  </si>
  <si>
    <t>0 - 2 (0-8, 2-7)</t>
  </si>
  <si>
    <t>2 - 0 (3-1, 3-0)</t>
  </si>
  <si>
    <t>0 - 1 (1-1, 1-3)</t>
  </si>
  <si>
    <t>Järvenpää - Kouvola</t>
  </si>
  <si>
    <t>2 - 0 (4-2, 3-1)</t>
  </si>
  <si>
    <t>2 - 0 (7-1, 5-1)</t>
  </si>
  <si>
    <t>2 - 0 (6-5, 8-4)</t>
  </si>
  <si>
    <t>0 - 2 (1-2, 1-3)</t>
  </si>
  <si>
    <t>1 - 2k (1-5, 3-1, 1-1, 1-2)</t>
  </si>
  <si>
    <t>Ulvila - Järvenpää</t>
  </si>
  <si>
    <t>2 - 1s (4-5, 9-6, 1-0)</t>
  </si>
  <si>
    <t>0 - 2 (1-4, 0-3)</t>
  </si>
  <si>
    <t>2 - 0 (3-2, 6-4)</t>
  </si>
  <si>
    <t>2 - 1s (4-2, 1-7, 1-0)</t>
  </si>
  <si>
    <t>1 - 2k (1-0, 0-4, 0-0, 1-2)</t>
  </si>
  <si>
    <t>I</t>
  </si>
  <si>
    <t>1+2</t>
  </si>
  <si>
    <t>0 - 2 (0-2, 0-5)</t>
  </si>
  <si>
    <t>Kausi: 2002</t>
  </si>
  <si>
    <t>0 - 2 (3-4, 1-5)</t>
  </si>
  <si>
    <t>0 - 1 (0-0, 1-4)</t>
  </si>
  <si>
    <t>1 - 2s (3-4, 5-3, 0-1)</t>
  </si>
  <si>
    <t>2 - 1k (1-0, 2-3, 0-0, 2-1)</t>
  </si>
  <si>
    <t>0 - 2 (2-3, 2-3)</t>
  </si>
  <si>
    <t>2 - 0 (5-0, 5-1)</t>
  </si>
  <si>
    <t>0 - 2 (2-3, 0-4)</t>
  </si>
  <si>
    <t>1 - 2s (7-2, 1-2, 0-1)</t>
  </si>
  <si>
    <t>2 - 0 (3-1, 3-2)</t>
  </si>
  <si>
    <t>1+0</t>
  </si>
  <si>
    <t>2 - 1s (4-2, 1-3, 1-0)</t>
  </si>
  <si>
    <t>Kankaanpää - Järvenpää</t>
  </si>
  <si>
    <t>0 - 2 (1-2, 1-2)</t>
  </si>
  <si>
    <t>1 - 2k (2-9, 4-0, 0-0, 1-2)</t>
  </si>
  <si>
    <t>2 - 0 (4-3, 11-0)</t>
  </si>
  <si>
    <t>2 - 0 (3-1, 6-5)</t>
  </si>
  <si>
    <t>2 - 0 (7-1, 1-0)</t>
  </si>
  <si>
    <t>1 - 2s (7-0, 3-4, 1-4)</t>
  </si>
  <si>
    <t>2 - 0 (4-1, 1-0)</t>
  </si>
  <si>
    <t>0 - 2 (1-2, 4-6)</t>
  </si>
  <si>
    <t>1 - 2s (2-1, 1-4, 0-1)</t>
  </si>
  <si>
    <t>Järvenpää - Kankaanpää</t>
  </si>
  <si>
    <t>2 - 0 (3-2, 5-2)</t>
  </si>
  <si>
    <t>2 - 0 (5-1, 5-2)</t>
  </si>
  <si>
    <t>2 - 1s (5-1, 0-2, 1-0)</t>
  </si>
  <si>
    <t>1 - 2s (1-2, 3-2, 1-2)</t>
  </si>
  <si>
    <t>2 - 0 (3-1, 3-1)</t>
  </si>
  <si>
    <t>2 - 0 (5-2, 4-3)</t>
  </si>
  <si>
    <t>0 - 2 (2-4, 3-4)</t>
  </si>
  <si>
    <t>1 - 2s (1-8, 1-0, 0-1)</t>
  </si>
  <si>
    <t>2 - 0 (2-1, 12-1)</t>
  </si>
  <si>
    <t>0+2</t>
  </si>
  <si>
    <t>1 - 2k (8-4, 4-6, 0-0, 2-3)</t>
  </si>
  <si>
    <t>Hamina - Kiri</t>
  </si>
  <si>
    <t>Alajärvi - Kiri</t>
  </si>
  <si>
    <t>Loimaa - Kiri</t>
  </si>
  <si>
    <t>Kitee - Kiri</t>
  </si>
  <si>
    <t>1 - 0 (3-0, 1-1)</t>
  </si>
  <si>
    <t>Kiri - Loimaa</t>
  </si>
  <si>
    <t>2 - 0 (3-1, 1-0)</t>
  </si>
  <si>
    <t>Oulu - Kiri</t>
  </si>
  <si>
    <t>2 - 0 (2-1, 5-2)</t>
  </si>
  <si>
    <t>Kiri - Alajärvi</t>
  </si>
  <si>
    <t>2 - 0 (1-0, 10-3)</t>
  </si>
  <si>
    <t>Raahe - Kiri</t>
  </si>
  <si>
    <t>2 - 0 (5-1, 12-3)</t>
  </si>
  <si>
    <t>Kiri - Seinäjoki</t>
  </si>
  <si>
    <t>2 - 1s (7-8, 5-4, 4-1)</t>
  </si>
  <si>
    <t>Kiri - Sotkamo</t>
  </si>
  <si>
    <t>1 - 2s (3-5, 4-1, 0-4)</t>
  </si>
  <si>
    <t>1 - 2k (1-3, 4-1, 0-0, 2-3)</t>
  </si>
  <si>
    <t>Imatra - Kiri</t>
  </si>
  <si>
    <t>1 - 2s (2-6, 5-2, 0-1)</t>
  </si>
  <si>
    <t>Kiri - Koskenkorva</t>
  </si>
  <si>
    <t>1 - 2s (10-3, 1-4, 0-1)</t>
  </si>
  <si>
    <t>Kankaanpää - Kiri</t>
  </si>
  <si>
    <t>2 - 1s (4-3, 5-7, 1-0)</t>
  </si>
  <si>
    <t>Kiri - Hyvinkää</t>
  </si>
  <si>
    <t>1 - 2s (7-6, 1-4, 0-2)</t>
  </si>
  <si>
    <t>Kiri - Ulvila</t>
  </si>
  <si>
    <t>0 - 2 (0-3, 4-5)</t>
  </si>
  <si>
    <t>1 - 2s (2-5, 8-5, 0-2)</t>
  </si>
  <si>
    <t>Koskenkorva - Kiri</t>
  </si>
  <si>
    <t>2 - 0 (5-1, 16-9)</t>
  </si>
  <si>
    <t>Ulvila - Kiri</t>
  </si>
  <si>
    <t>2 - 0 (6-0, 10-0)</t>
  </si>
  <si>
    <t>Hyvinkää - Kiri</t>
  </si>
  <si>
    <t>2 - 0 (4-3, 12-2)</t>
  </si>
  <si>
    <t>Kiri - Kankaanpää</t>
  </si>
  <si>
    <t>1 - 0 (3-3, 4-2)</t>
  </si>
  <si>
    <t>2 - 0 (12-5, 9-2)</t>
  </si>
  <si>
    <t>Kiri - Imatra</t>
  </si>
  <si>
    <t>1 - 2s (0-1, 1-0, 0-1)</t>
  </si>
  <si>
    <t>Kiri - Hamina</t>
  </si>
  <si>
    <t>0 - 2 (0-2, 2-4)</t>
  </si>
  <si>
    <t>Sotkamo - Kiri</t>
  </si>
  <si>
    <t>2 - 0 (5-1, 4-0)</t>
  </si>
  <si>
    <t>Seinäjoki - Kiri</t>
  </si>
  <si>
    <t>2 - 1s (5-1, 4-9, 1-0)</t>
  </si>
  <si>
    <t>Kiri - Raahe</t>
  </si>
  <si>
    <t>0 - 2 (1-3, 1-4)</t>
  </si>
  <si>
    <t>2 - 0 (3-2, 4-2)</t>
  </si>
  <si>
    <t>Kiri - Oulu</t>
  </si>
  <si>
    <t>1 - 2s (6-4, 3-4, 1-4)</t>
  </si>
  <si>
    <t>1 - 2k (5-1, 0-3, 0-0, 2-3)</t>
  </si>
  <si>
    <t>Kiri - Kitee</t>
  </si>
  <si>
    <t>0 - 2 (0-2, 1-2)</t>
  </si>
  <si>
    <t>Kausi: 2000</t>
  </si>
  <si>
    <t>0 - 1 (6-6, 1-3)</t>
  </si>
  <si>
    <t>2 - 0 (9-2, 2-0)</t>
  </si>
  <si>
    <t>0 - 2 (0-2, 1-6)</t>
  </si>
  <si>
    <t>0 - 2 (0-4, 0-3)</t>
  </si>
  <si>
    <t>2 - 1k (2-4, 4-1, 0-0, 2-1)</t>
  </si>
  <si>
    <t>0 - 2 (0-3, 1-6)</t>
  </si>
  <si>
    <t>2 - 0 (8-5, 3-2)</t>
  </si>
  <si>
    <t>A</t>
  </si>
  <si>
    <t>2 - 0 (3-2, 6-1)</t>
  </si>
  <si>
    <t>2 - 0 (3-2, 3-0)</t>
  </si>
  <si>
    <t>0 - 1 (3-4, 2-2)</t>
  </si>
  <si>
    <t>2 - 0 (6-3, 4-1)</t>
  </si>
  <si>
    <t>0 - 2 (3-6, 2-9)</t>
  </si>
  <si>
    <t>2 - 1s (6-2, 1-5, 1-0)</t>
  </si>
  <si>
    <t>1 - 0 (3-1, 6-6)</t>
  </si>
  <si>
    <t>1+1</t>
  </si>
  <si>
    <t>2 - 0 (3-1, 6-0)</t>
  </si>
  <si>
    <t>2 - 1k (4-0, 1-3, 0-0, 1-0)</t>
  </si>
  <si>
    <t>2 - 0 (4-1, 4-2)</t>
  </si>
  <si>
    <t>2 - 1k (2-1, 2-5, 0-0, 4-3)</t>
  </si>
  <si>
    <t>2 - 0 (10-0, 9-0)</t>
  </si>
  <si>
    <t>2 - 0 (5-2, 12-2)</t>
  </si>
  <si>
    <t>0 - 1 (0-3, 2-2)</t>
  </si>
  <si>
    <t>2 - 0 (4-0, 3-0)</t>
  </si>
  <si>
    <t>1 - 2s (3-0, 2-3, 0-3)</t>
  </si>
  <si>
    <t>1 - 2s (2-3, 3-2, 0-1)</t>
  </si>
  <si>
    <t>1 - 0 (1-1, 6-5)</t>
  </si>
  <si>
    <t>2 - 1k (3-0, 4-5, 3-3, 5-4)</t>
  </si>
  <si>
    <t>1 - 0 (7-2, 3-3)</t>
  </si>
  <si>
    <t>Kausi: 1999</t>
  </si>
  <si>
    <t>Sotkamo - Hamina</t>
  </si>
  <si>
    <t>2 - 0 (6-0, 1-0)</t>
  </si>
  <si>
    <t>Sotkamo</t>
  </si>
  <si>
    <t>Kankaanpää - Sotkamo</t>
  </si>
  <si>
    <t>1 - 2s (1-0, 1-2, 0-4)</t>
  </si>
  <si>
    <t>Oulu - Sotkamo</t>
  </si>
  <si>
    <t>2 - 1k (3-4, 4-0, 0-0, 3-1)</t>
  </si>
  <si>
    <t>Koskenkorva - Sotkamo</t>
  </si>
  <si>
    <t>0 - 2 (0-12, 2-9)</t>
  </si>
  <si>
    <t>Sotkamo - Oulu</t>
  </si>
  <si>
    <t>Seinäjoki - Sotkamo</t>
  </si>
  <si>
    <t>2 - 1s (2-0, 0-7, 1-0)</t>
  </si>
  <si>
    <t>2 - 0 (5-2, 3-2)</t>
  </si>
  <si>
    <t>Sotkamo - Hyvinkää</t>
  </si>
  <si>
    <t>2 - 1s (1-4, 7-1, 1-0)</t>
  </si>
  <si>
    <t>Sotkamo - Kitee</t>
  </si>
  <si>
    <t>1 - 2s (1-2, 7-2, 0-1)</t>
  </si>
  <si>
    <t>Sotkamo - Kankaanpää</t>
  </si>
  <si>
    <t>2 - 0 (6-0, 10-1)</t>
  </si>
  <si>
    <t>Hyvinkää - Sotkamo</t>
  </si>
  <si>
    <t>0 - 2 (2-3, 1-12)</t>
  </si>
  <si>
    <t>2 - 1s (3-4, 5-2, 1-0)</t>
  </si>
  <si>
    <t>Sotkamo - Ulvila</t>
  </si>
  <si>
    <t>2 - 0 (6-1, 17-0)</t>
  </si>
  <si>
    <t>Sotkamo - Seinäjoki</t>
  </si>
  <si>
    <t>2 - 0 (5-0, 4-0)</t>
  </si>
  <si>
    <t>Sotkamo - Koskenkorva</t>
  </si>
  <si>
    <t>2 - 0 (7-2, 2-0)</t>
  </si>
  <si>
    <t>Kitee - Sotkamo</t>
  </si>
  <si>
    <t>0 - 1 (0-3, 0-0)</t>
  </si>
  <si>
    <t>Raahe - Sotkamo</t>
  </si>
  <si>
    <t>1 - 2k (1-8, 5-1, 0-0, 1-2)</t>
  </si>
  <si>
    <t>Kausi: 1998</t>
  </si>
  <si>
    <t>Sotkamo - Alajärvi</t>
  </si>
  <si>
    <t>2 - 1s (1-3, 9-1, 2-0)</t>
  </si>
  <si>
    <t>1 - 2k (2-0, 1-2, 0-0, 0-1)</t>
  </si>
  <si>
    <t>0 - 2 (0-3, 3-12)</t>
  </si>
  <si>
    <t>2 - 0 (3-0, 2-0)</t>
  </si>
  <si>
    <t>Helsinki - Sotkamo</t>
  </si>
  <si>
    <t>1 - 0 (5-1, 3-3)</t>
  </si>
  <si>
    <t>2 - 1s (4-5, 3-1, 4-0)</t>
  </si>
  <si>
    <t>Sotkamo - Loimaa</t>
  </si>
  <si>
    <t>2 - 0 (3-0, 3-1)</t>
  </si>
  <si>
    <t>Haapajärvi - Sotkamo</t>
  </si>
  <si>
    <t>0 - 1 (1-1, 1-11)</t>
  </si>
  <si>
    <t>0 - 2 (2-3, 1-2)</t>
  </si>
  <si>
    <t>Siilinjärvi - Sotkamo</t>
  </si>
  <si>
    <t>0 - 1 (1-6, 1-1)</t>
  </si>
  <si>
    <t>2 - 0 (1-0, 7-2)</t>
  </si>
  <si>
    <t>Sotkamo - Juva</t>
  </si>
  <si>
    <t>2 - 0 (8-0, 8-1)</t>
  </si>
  <si>
    <t>1 - 0 (3-3, 1-0)</t>
  </si>
  <si>
    <t>0 - 2 (1-2, 3-6)</t>
  </si>
  <si>
    <t>Sotkamo - Helsinki</t>
  </si>
  <si>
    <t>2 - 1s (4-0, 1-3, 3-1)</t>
  </si>
  <si>
    <t>2 - 1k (6-1, 9-10, 0-0, 1-0)</t>
  </si>
  <si>
    <t>Alajärvi - Sotkamo</t>
  </si>
  <si>
    <t>2 - 1k (2-1, 2-3, 0-0, 5-3)</t>
  </si>
  <si>
    <t>Sotkamo - Haapajärvi</t>
  </si>
  <si>
    <t>2 - 0 (4-2, 12-1)</t>
  </si>
  <si>
    <t>Juva - Sotkamo</t>
  </si>
  <si>
    <t>0 - 2 (5-13, 3-14)</t>
  </si>
  <si>
    <t>Hamina - Sotkamo</t>
  </si>
  <si>
    <t>0 - 2 (2-4, 0-4)</t>
  </si>
  <si>
    <t>Sotkamo - Raahe</t>
  </si>
  <si>
    <t>0 - 2 (2-3, 4-6)</t>
  </si>
  <si>
    <t>2 - 0 (4-3, 9-4)</t>
  </si>
  <si>
    <t>0 - 1 (3-3, 1-3)</t>
  </si>
  <si>
    <t>1 - 0 (4-4, 5-4)</t>
  </si>
  <si>
    <t>1 - 2s (2-1, 0-1, 0-4)</t>
  </si>
  <si>
    <t>Sotkamo - Siilinjärvi</t>
  </si>
  <si>
    <t>2 - 0 (3-1, 7-0)</t>
  </si>
  <si>
    <t>Loimaa - Sotkamo</t>
  </si>
  <si>
    <t>0 - 2 (1-4, 4-16)</t>
  </si>
  <si>
    <t>Kausi: 1997</t>
  </si>
  <si>
    <t>1 - 2k (0-2, 4-2, 2-2, 2-3)</t>
  </si>
  <si>
    <t>2 - 0 (1-0, 14-1)</t>
  </si>
  <si>
    <t>0 - 2 (1-2, 0-3)</t>
  </si>
  <si>
    <t>2 - 0 (5-2, 2-0)</t>
  </si>
  <si>
    <t>1 - 2s (0-5, 7-2, 0-2)</t>
  </si>
  <si>
    <t>2 - 1s (2-6, 2-1, 1-0)</t>
  </si>
  <si>
    <t>2 - 0 (7-1, 6-1)</t>
  </si>
  <si>
    <t>0 - 2 (3-4, 3-6)</t>
  </si>
  <si>
    <t>1 - 0 (2-2, 6-3)</t>
  </si>
  <si>
    <t>0 - 1 (0-0, 0-2)</t>
  </si>
  <si>
    <t>1 - 2s (0-1, 4-2, 0-1)</t>
  </si>
  <si>
    <t>Sotkamo - Vimpeli</t>
  </si>
  <si>
    <t>2 - 1s (0-1, 7-2, 2-0)</t>
  </si>
  <si>
    <t>1 - 0 (8-1, 1-1)</t>
  </si>
  <si>
    <t>2 - 0 (5-1, 6-3)</t>
  </si>
  <si>
    <t>2 - 1s (4-3, 5-6, 2-1)</t>
  </si>
  <si>
    <t>2 - 0 (7-2, 8-1)</t>
  </si>
  <si>
    <t>2 - 0 (3-0, 3-2)</t>
  </si>
  <si>
    <t>1 - 0 (3-3, 7-0)</t>
  </si>
  <si>
    <t>Vimpeli - Sotkamo</t>
  </si>
  <si>
    <t>0 - 2 (0-1, 2-10)</t>
  </si>
  <si>
    <t>0+3</t>
  </si>
  <si>
    <t>1 - 0 (7-0, 0-0)</t>
  </si>
  <si>
    <t>0 - 1 (3-3, 4-6)</t>
  </si>
  <si>
    <t>2 - 0 (7-2, 8-0)</t>
  </si>
  <si>
    <t>0 - 2 (0-4, 3-6)</t>
  </si>
  <si>
    <t>2 - 0 (1-0, 11-2)</t>
  </si>
  <si>
    <t>0 - 1 (2-6, 3-3)</t>
  </si>
  <si>
    <t>2 - 0 (4-0, 11-1)</t>
  </si>
  <si>
    <t>Kausi: 1996</t>
  </si>
  <si>
    <t>0 - 2 (3-8, 0-3)</t>
  </si>
  <si>
    <t>0 - 1 (1-1, 0-11)</t>
  </si>
  <si>
    <t>Sotkamo - Imatra</t>
  </si>
  <si>
    <t>2 - 0 (3-2, 5-1)</t>
  </si>
  <si>
    <t>2 - 0 (13-3, 11-0)</t>
  </si>
  <si>
    <t>0 - 2 (2-4, 1-4)</t>
  </si>
  <si>
    <t>0 - 1 (1-2, 2-2)</t>
  </si>
  <si>
    <t>2 - 1s (3-1, 3-4, 2-0)</t>
  </si>
  <si>
    <t>0 - 1 (5-5, 0-3)</t>
  </si>
  <si>
    <t>1 - 2s (0-2, 5-4, 0-5)</t>
  </si>
  <si>
    <t>2 - 0 (5-2, 5-1)</t>
  </si>
  <si>
    <t>2 - 0 (2-1, 8-2)</t>
  </si>
  <si>
    <t>1 - 0 (3-3, 6-1)</t>
  </si>
  <si>
    <t>2 - 1k (1-5, 2-1, 1-1, 2-0)</t>
  </si>
  <si>
    <t>1 - 2s (2-1, 0-9, 0-6)</t>
  </si>
  <si>
    <t>1+5</t>
  </si>
  <si>
    <t>1 - 2s (0-1, 5-1, 0-1)</t>
  </si>
  <si>
    <t>2 - 0 (2-1, 3-0)</t>
  </si>
  <si>
    <t>1 - 0 (4-4, 1-0)</t>
  </si>
  <si>
    <t>1 - 2k (4-1, 1-7, 0-0, 0-2)</t>
  </si>
  <si>
    <t>2 - 1s (12-2, 0-2, 2-0)</t>
  </si>
  <si>
    <t>2 - 0 (4-0, 1-0)</t>
  </si>
  <si>
    <t>0 - 2 (1-2, 3-10)</t>
  </si>
  <si>
    <t>1 - 0 (8-0, 3-3)</t>
  </si>
  <si>
    <t>Imatra - Sotkamo</t>
  </si>
  <si>
    <t>0 - 2 (0-4, 2-12)</t>
  </si>
  <si>
    <t>2 - 0 (10-0, 4-0)</t>
  </si>
  <si>
    <t>1 - 2s (3-2, 0-6, 0-1)</t>
  </si>
  <si>
    <t>2 - 1k (1-2, 7-5, 0-0, 5-2)</t>
  </si>
  <si>
    <t>2 - 0 (8-4, 4-2)</t>
  </si>
  <si>
    <t>1 - 0 (6-0, 2-2)</t>
  </si>
  <si>
    <t>Kausi: 1995</t>
  </si>
  <si>
    <t>2 - 0 (6-4, 4-2)</t>
  </si>
  <si>
    <t>0 - 2 (1-5, 0-4)</t>
  </si>
  <si>
    <t>1 - 0 (5-1, 2-2)</t>
  </si>
  <si>
    <t>1 - 2s (1-8, 2-1, 0-2)</t>
  </si>
  <si>
    <t>2 - 0 (5-0, 7-0)</t>
  </si>
  <si>
    <t>1 - 0 (6-2, 1-1)</t>
  </si>
  <si>
    <t>0 - 1 (1-1, 0-2)</t>
  </si>
  <si>
    <t>2 - 0 (3-0, 5-3)</t>
  </si>
  <si>
    <t>Riihimäki - Sotkamo</t>
  </si>
  <si>
    <t>0 - 2 (0-6, 3-17)</t>
  </si>
  <si>
    <t>0 - 2 (2-3, 1-4)</t>
  </si>
  <si>
    <t>2 - 0 (5-3, 5-0)</t>
  </si>
  <si>
    <t>0 - 2 (0-4, 0-4)</t>
  </si>
  <si>
    <t>0 - 2 (1-3, 1-2)</t>
  </si>
  <si>
    <t>1 - 2s (0-3, 4-2, 0-1)</t>
  </si>
  <si>
    <t>1 - 0 (0-0, 5-2)</t>
  </si>
  <si>
    <t>1 - 2s (2-1, 0-1, 0-1)</t>
  </si>
  <si>
    <t>Sotkamo - Riihimäki</t>
  </si>
  <si>
    <t>2 - 0 (7-1, 9-1)</t>
  </si>
  <si>
    <t>0 - 2 (0-5, 0-1)</t>
  </si>
  <si>
    <t>0 - 2 (0-3, 1-4)</t>
  </si>
  <si>
    <t>2 - 0 (6-1, 5-0)</t>
  </si>
  <si>
    <t>2 - 0 (6-1, 6-0)</t>
  </si>
  <si>
    <t>1 - 2s (5-3, 1-3, 1-2)</t>
  </si>
  <si>
    <t>1 - 2s (3-2, 3-6, 0-1)</t>
  </si>
  <si>
    <t>2 - 0 (5-1, 2-0)</t>
  </si>
  <si>
    <t>1 - 2s (2-1, 1-5, 0-1)</t>
  </si>
  <si>
    <t>2 - 0 (5-3, 10-2)</t>
  </si>
  <si>
    <t>0 - 2 (3-4, 1-4)</t>
  </si>
  <si>
    <t>Kausi: 1994</t>
  </si>
  <si>
    <t>Muhos - Sotkamo</t>
  </si>
  <si>
    <t>1 - 2s (6-3, 4-5, 2-3)</t>
  </si>
  <si>
    <t>0 - 1 (1-1, 2-4)</t>
  </si>
  <si>
    <t>1 - 1 (5-2, 1-4, 1-1)</t>
  </si>
  <si>
    <t>2 - 0 (4-3, 1-0)</t>
  </si>
  <si>
    <t>1 - 0 (4-1, 0-0)</t>
  </si>
  <si>
    <t>0 - 1 (1-1, 3-4)</t>
  </si>
  <si>
    <t>2 - 1s (6-1, 0-3, 1-0)</t>
  </si>
  <si>
    <t>1 - 2s (0-1, 3-2, 0-1)</t>
  </si>
  <si>
    <t>1 - 0 (1-1, 5-2)</t>
  </si>
  <si>
    <t>2 - 0 (4-3, 2-1)</t>
  </si>
  <si>
    <t>2 - 1s (4-0, 1-5, 1-0)</t>
  </si>
  <si>
    <t>2 - 1s (4-3, 0-3, 1-0)</t>
  </si>
  <si>
    <t>2 - 1s (1-2, 8-1, 1-0)</t>
  </si>
  <si>
    <t>2 - 0 (3-1, 5-0)</t>
  </si>
  <si>
    <t>0 - 1 (0-2, 3-3)</t>
  </si>
  <si>
    <t>2 - 0 (4-0, 6-1)</t>
  </si>
  <si>
    <t>1 - 0 (1-1, 3-1)</t>
  </si>
  <si>
    <t>1 - 0 (6-2, 3-3)</t>
  </si>
  <si>
    <t>1 - 0 (1-1, 4-1)</t>
  </si>
  <si>
    <t>1 - 0 (4-4, 3-0)</t>
  </si>
  <si>
    <t>0 - 2 (2-3, 4-5)</t>
  </si>
  <si>
    <t>1 - 0 (3-3, 8-2)</t>
  </si>
  <si>
    <t>1 - 2s (1-2, 3-2, 0-1)</t>
  </si>
  <si>
    <t>1 - 0 (3-2, 3-3)</t>
  </si>
  <si>
    <t>2 - 0 (8-2, 9-3)</t>
  </si>
  <si>
    <t>1 - 0 (5-5, 4-2)</t>
  </si>
  <si>
    <t>1 - 0 (3-0, 3-3)</t>
  </si>
  <si>
    <t>2 - 0 (3-0, 7-3)</t>
  </si>
  <si>
    <t>2 - 0 (2-1, 7-2)</t>
  </si>
  <si>
    <t>2 - 0 (3-0, 7-2)</t>
  </si>
  <si>
    <t>0 - 2 (1-2, 0-7)</t>
  </si>
  <si>
    <t>1+3</t>
  </si>
  <si>
    <t>1 - 2s (1-4, 1-0, 0-4)</t>
  </si>
  <si>
    <t>0 - 1 (4-4, 2-6)</t>
  </si>
  <si>
    <t>Kausi: 1993</t>
  </si>
  <si>
    <t>13 - 19</t>
  </si>
  <si>
    <t>8 - 0</t>
  </si>
  <si>
    <t>1+4</t>
  </si>
  <si>
    <t>Sotkamo - Muhos</t>
  </si>
  <si>
    <t>18 - 0</t>
  </si>
  <si>
    <t>Kausi: 1992</t>
  </si>
  <si>
    <t>Sotkamo - Vaasa</t>
  </si>
  <si>
    <t>13 - 14</t>
  </si>
  <si>
    <t>Vaasa - Sotkamo</t>
  </si>
  <si>
    <t>Kausi: 1991</t>
  </si>
  <si>
    <t>Sotkamo - Kouvola</t>
  </si>
  <si>
    <t>0 - 6</t>
  </si>
  <si>
    <t>Sotkamo - Tampere</t>
  </si>
  <si>
    <t>Tampere - Sotkamo</t>
  </si>
  <si>
    <t>Kouvola - Sotkamo</t>
  </si>
  <si>
    <t>Kausi: 1990</t>
  </si>
  <si>
    <t>9 - 0</t>
  </si>
  <si>
    <t>1 - 0</t>
  </si>
  <si>
    <t>1 123 147</t>
  </si>
  <si>
    <t>833 154</t>
  </si>
  <si>
    <t>276 625</t>
  </si>
  <si>
    <t>8 293</t>
  </si>
  <si>
    <t>5 075</t>
  </si>
  <si>
    <t>MILJOONAKERHO 1957-2022  (RS, YLS, ALS, IL, LL)</t>
  </si>
  <si>
    <t>2 083 001</t>
  </si>
  <si>
    <t>1 508 222</t>
  </si>
  <si>
    <t>1 488 436</t>
  </si>
  <si>
    <t>1 479 411</t>
  </si>
  <si>
    <t xml:space="preserve">  5. Sami Partanen</t>
  </si>
  <si>
    <t>1 377 579</t>
  </si>
  <si>
    <t xml:space="preserve">  6. Simo Eerikäinen</t>
  </si>
  <si>
    <t>1 344 507</t>
  </si>
  <si>
    <t xml:space="preserve">  7. Juha Korhonen</t>
  </si>
  <si>
    <t>1 321 269</t>
  </si>
  <si>
    <t xml:space="preserve">  8. Jukka Holttinen</t>
  </si>
  <si>
    <t>1 317 702</t>
  </si>
  <si>
    <t xml:space="preserve">  9. Sami Haapakoski</t>
  </si>
  <si>
    <t>1 309 023</t>
  </si>
  <si>
    <t>10. Jan Hautala</t>
  </si>
  <si>
    <t>1 303 716</t>
  </si>
  <si>
    <t>11. Pasi Pirinen</t>
  </si>
  <si>
    <t>1 284 640</t>
  </si>
  <si>
    <t>12. Jari Tyynelä</t>
  </si>
  <si>
    <t>1 284 606</t>
  </si>
  <si>
    <t>13. Janne Vuorinen</t>
  </si>
  <si>
    <t>1 279 413</t>
  </si>
  <si>
    <t>14. Janne Mäkelä</t>
  </si>
  <si>
    <t>1 263 797</t>
  </si>
  <si>
    <t>15. Antti Hartikainen</t>
  </si>
  <si>
    <t>1 228 372</t>
  </si>
  <si>
    <t>16. Mikko Vainionpää</t>
  </si>
  <si>
    <t>1 200 157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</si>
  <si>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</si>
  <si>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</si>
  <si>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</si>
  <si>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</si>
  <si>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</si>
  <si>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</si>
  <si>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</si>
  <si>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</si>
  <si>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</si>
  <si>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</si>
  <si>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</si>
  <si>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</si>
  <si>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</si>
  <si>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</si>
  <si>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</si>
  <si>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</si>
  <si>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</si>
  <si>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</si>
  <si>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</si>
  <si>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</si>
  <si>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</si>
  <si>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</si>
  <si>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1 079 116</t>
  </si>
  <si>
    <t>29. Antti Vihtkari</t>
  </si>
  <si>
    <t>1 075 289</t>
  </si>
  <si>
    <t>30. Timo Rantatorikka</t>
  </si>
  <si>
    <t>1 063 895</t>
  </si>
  <si>
    <t>31. Mika Sivunen</t>
  </si>
  <si>
    <t>1 061 092</t>
  </si>
  <si>
    <t>32. Kari Kuusiniemi</t>
  </si>
  <si>
    <t>1 056 907</t>
  </si>
  <si>
    <t>33. Vesa Varonen</t>
  </si>
  <si>
    <t>1 053 738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</si>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</sst>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11"/>
      <color rgb="FF333333"/>
      <name val="Arial"/>
      <family val="2"/>
    </font>
    <font>
      <u/>
      <sz val="10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0803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7975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thick">
        <color rgb="FF000000"/>
      </bottom>
      <diagonal/>
    </border>
    <border>
      <left/>
      <right style="medium">
        <color rgb="FFDDDDDD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</cellStyleXfs>
  <cellXfs count="33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7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5" fontId="4" fillId="7" borderId="1" xfId="1" applyNumberFormat="1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6" borderId="4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/>
    <xf numFmtId="49" fontId="4" fillId="4" borderId="2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8" borderId="1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1" xfId="0" applyNumberFormat="1" applyFont="1" applyFill="1" applyBorder="1"/>
    <xf numFmtId="2" fontId="4" fillId="4" borderId="1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12" xfId="0" applyFont="1" applyFill="1" applyBorder="1" applyAlignment="1"/>
    <xf numFmtId="9" fontId="4" fillId="4" borderId="0" xfId="1" applyFont="1" applyFill="1" applyBorder="1" applyAlignment="1"/>
    <xf numFmtId="49" fontId="4" fillId="3" borderId="8" xfId="0" applyNumberFormat="1" applyFont="1" applyFill="1" applyBorder="1"/>
    <xf numFmtId="49" fontId="4" fillId="3" borderId="12" xfId="0" applyNumberFormat="1" applyFont="1" applyFill="1" applyBorder="1"/>
    <xf numFmtId="0" fontId="4" fillId="3" borderId="5" xfId="0" applyFont="1" applyFill="1" applyBorder="1" applyAlignment="1">
      <alignment horizontal="right"/>
    </xf>
    <xf numFmtId="49" fontId="4" fillId="4" borderId="12" xfId="0" applyNumberFormat="1" applyFont="1" applyFill="1" applyBorder="1"/>
    <xf numFmtId="0" fontId="4" fillId="4" borderId="0" xfId="0" quotePrefix="1" applyFont="1" applyFill="1" applyBorder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1" fontId="4" fillId="4" borderId="0" xfId="0" quotePrefix="1" applyNumberFormat="1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 vertical="center"/>
    </xf>
    <xf numFmtId="0" fontId="15" fillId="11" borderId="17" xfId="3" applyFill="1" applyBorder="1" applyAlignment="1">
      <alignment horizontal="left" vertical="center"/>
    </xf>
    <xf numFmtId="0" fontId="11" fillId="11" borderId="17" xfId="0" applyFont="1" applyFill="1" applyBorder="1" applyAlignment="1">
      <alignment horizontal="right" vertical="center"/>
    </xf>
    <xf numFmtId="0" fontId="11" fillId="12" borderId="17" xfId="0" applyFont="1" applyFill="1" applyBorder="1" applyAlignment="1">
      <alignment horizontal="left" vertical="center"/>
    </xf>
    <xf numFmtId="0" fontId="15" fillId="12" borderId="17" xfId="3" applyFill="1" applyBorder="1" applyAlignment="1">
      <alignment horizontal="left" vertical="center"/>
    </xf>
    <xf numFmtId="0" fontId="11" fillId="12" borderId="17" xfId="0" applyFont="1" applyFill="1" applyBorder="1" applyAlignment="1">
      <alignment horizontal="right" vertical="center"/>
    </xf>
    <xf numFmtId="0" fontId="13" fillId="10" borderId="18" xfId="0" applyFont="1" applyFill="1" applyBorder="1" applyAlignment="1">
      <alignment horizontal="left" vertical="center" wrapText="1"/>
    </xf>
    <xf numFmtId="0" fontId="13" fillId="10" borderId="19" xfId="0" applyFont="1" applyFill="1" applyBorder="1" applyAlignment="1">
      <alignment horizontal="left" vertical="center" wrapText="1"/>
    </xf>
    <xf numFmtId="0" fontId="13" fillId="10" borderId="20" xfId="0" applyFont="1" applyFill="1" applyBorder="1" applyAlignment="1">
      <alignment horizontal="left" vertical="center" wrapText="1"/>
    </xf>
    <xf numFmtId="14" fontId="11" fillId="11" borderId="21" xfId="0" applyNumberFormat="1" applyFont="1" applyFill="1" applyBorder="1" applyAlignment="1">
      <alignment horizontal="left" vertical="center"/>
    </xf>
    <xf numFmtId="0" fontId="11" fillId="11" borderId="22" xfId="0" applyFont="1" applyFill="1" applyBorder="1" applyAlignment="1">
      <alignment horizontal="right" vertical="center"/>
    </xf>
    <xf numFmtId="14" fontId="11" fillId="12" borderId="21" xfId="0" applyNumberFormat="1" applyFont="1" applyFill="1" applyBorder="1" applyAlignment="1">
      <alignment horizontal="left" vertical="center"/>
    </xf>
    <xf numFmtId="0" fontId="11" fillId="12" borderId="22" xfId="0" applyFont="1" applyFill="1" applyBorder="1" applyAlignment="1">
      <alignment horizontal="right" vertical="center"/>
    </xf>
    <xf numFmtId="14" fontId="11" fillId="11" borderId="23" xfId="0" applyNumberFormat="1" applyFont="1" applyFill="1" applyBorder="1" applyAlignment="1">
      <alignment horizontal="left" vertical="center"/>
    </xf>
    <xf numFmtId="0" fontId="11" fillId="11" borderId="16" xfId="0" applyFont="1" applyFill="1" applyBorder="1" applyAlignment="1">
      <alignment horizontal="left" vertical="center"/>
    </xf>
    <xf numFmtId="0" fontId="15" fillId="11" borderId="16" xfId="3" applyFill="1" applyBorder="1" applyAlignment="1">
      <alignment horizontal="left" vertical="center"/>
    </xf>
    <xf numFmtId="0" fontId="11" fillId="11" borderId="16" xfId="0" applyFont="1" applyFill="1" applyBorder="1" applyAlignment="1">
      <alignment horizontal="right" vertical="center"/>
    </xf>
    <xf numFmtId="0" fontId="11" fillId="11" borderId="24" xfId="0" applyFont="1" applyFill="1" applyBorder="1" applyAlignment="1">
      <alignment horizontal="right" vertical="center"/>
    </xf>
    <xf numFmtId="0" fontId="0" fillId="13" borderId="0" xfId="0" applyFill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2" fillId="13" borderId="0" xfId="0" applyFont="1" applyFill="1" applyAlignment="1">
      <alignment horizontal="left" vertical="center"/>
    </xf>
    <xf numFmtId="14" fontId="11" fillId="12" borderId="23" xfId="0" applyNumberFormat="1" applyFont="1" applyFill="1" applyBorder="1" applyAlignment="1">
      <alignment horizontal="left" vertical="center"/>
    </xf>
    <xf numFmtId="0" fontId="11" fillId="12" borderId="16" xfId="0" applyFont="1" applyFill="1" applyBorder="1" applyAlignment="1">
      <alignment horizontal="left" vertical="center"/>
    </xf>
    <xf numFmtId="0" fontId="15" fillId="12" borderId="16" xfId="3" applyFill="1" applyBorder="1" applyAlignment="1">
      <alignment horizontal="left" vertical="center"/>
    </xf>
    <xf numFmtId="0" fontId="11" fillId="12" borderId="16" xfId="0" applyFont="1" applyFill="1" applyBorder="1" applyAlignment="1">
      <alignment horizontal="right" vertical="center"/>
    </xf>
    <xf numFmtId="0" fontId="11" fillId="12" borderId="24" xfId="0" applyFont="1" applyFill="1" applyBorder="1" applyAlignment="1">
      <alignment horizontal="right" vertical="center"/>
    </xf>
    <xf numFmtId="16" fontId="15" fillId="12" borderId="17" xfId="3" applyNumberFormat="1" applyFill="1" applyBorder="1" applyAlignment="1">
      <alignment horizontal="left" vertical="center"/>
    </xf>
    <xf numFmtId="16" fontId="15" fillId="11" borderId="17" xfId="3" applyNumberFormat="1" applyFill="1" applyBorder="1" applyAlignment="1">
      <alignment horizontal="left" vertical="center"/>
    </xf>
    <xf numFmtId="17" fontId="15" fillId="11" borderId="17" xfId="3" applyNumberFormat="1" applyFill="1" applyBorder="1" applyAlignment="1">
      <alignment horizontal="left" vertical="center"/>
    </xf>
    <xf numFmtId="17" fontId="15" fillId="12" borderId="17" xfId="3" applyNumberFormat="1" applyFill="1" applyBorder="1" applyAlignment="1">
      <alignment horizontal="left" vertical="center"/>
    </xf>
    <xf numFmtId="16" fontId="15" fillId="11" borderId="16" xfId="3" applyNumberFormat="1" applyFill="1" applyBorder="1" applyAlignment="1">
      <alignment horizontal="left" vertical="center"/>
    </xf>
    <xf numFmtId="14" fontId="11" fillId="11" borderId="0" xfId="0" applyNumberFormat="1" applyFont="1" applyFill="1" applyBorder="1" applyAlignment="1">
      <alignment horizontal="left" vertical="center"/>
    </xf>
    <xf numFmtId="0" fontId="0" fillId="13" borderId="21" xfId="0" applyFill="1" applyBorder="1" applyAlignment="1">
      <alignment horizontal="left" vertical="center"/>
    </xf>
    <xf numFmtId="14" fontId="11" fillId="12" borderId="0" xfId="0" applyNumberFormat="1" applyFont="1" applyFill="1" applyBorder="1" applyAlignment="1">
      <alignment horizontal="left" vertical="center"/>
    </xf>
    <xf numFmtId="0" fontId="13" fillId="10" borderId="21" xfId="0" applyFont="1" applyFill="1" applyBorder="1" applyAlignment="1">
      <alignment horizontal="left" vertical="center" wrapText="1"/>
    </xf>
    <xf numFmtId="14" fontId="11" fillId="12" borderId="18" xfId="0" applyNumberFormat="1" applyFont="1" applyFill="1" applyBorder="1" applyAlignment="1">
      <alignment horizontal="left" vertical="center"/>
    </xf>
    <xf numFmtId="0" fontId="0" fillId="0" borderId="21" xfId="0" applyBorder="1"/>
    <xf numFmtId="0" fontId="14" fillId="0" borderId="21" xfId="0" applyFont="1" applyBorder="1" applyAlignment="1">
      <alignment horizontal="left" vertical="center" indent="1"/>
    </xf>
    <xf numFmtId="0" fontId="12" fillId="13" borderId="21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4" fontId="11" fillId="11" borderId="18" xfId="0" applyNumberFormat="1" applyFont="1" applyFill="1" applyBorder="1" applyAlignment="1">
      <alignment horizontal="left" vertical="center"/>
    </xf>
    <xf numFmtId="0" fontId="11" fillId="11" borderId="0" xfId="0" applyFont="1" applyFill="1" applyBorder="1" applyAlignment="1">
      <alignment horizontal="left" vertical="center"/>
    </xf>
    <xf numFmtId="0" fontId="0" fillId="0" borderId="17" xfId="0" applyBorder="1"/>
    <xf numFmtId="0" fontId="11" fillId="12" borderId="0" xfId="0" applyFont="1" applyFill="1" applyBorder="1" applyAlignment="1">
      <alignment horizontal="left" vertical="center"/>
    </xf>
    <xf numFmtId="0" fontId="13" fillId="10" borderId="17" xfId="0" applyFont="1" applyFill="1" applyBorder="1" applyAlignment="1">
      <alignment horizontal="left" vertical="center" wrapText="1"/>
    </xf>
    <xf numFmtId="0" fontId="11" fillId="12" borderId="19" xfId="0" applyFont="1" applyFill="1" applyBorder="1" applyAlignment="1">
      <alignment horizontal="left" vertical="center"/>
    </xf>
    <xf numFmtId="0" fontId="0" fillId="0" borderId="19" xfId="0" applyBorder="1"/>
    <xf numFmtId="0" fontId="11" fillId="11" borderId="19" xfId="0" applyFont="1" applyFill="1" applyBorder="1" applyAlignment="1">
      <alignment horizontal="left" vertical="center"/>
    </xf>
    <xf numFmtId="0" fontId="15" fillId="11" borderId="0" xfId="3" applyFill="1" applyBorder="1" applyAlignment="1">
      <alignment horizontal="left" vertical="center"/>
    </xf>
    <xf numFmtId="0" fontId="15" fillId="12" borderId="0" xfId="3" applyFill="1" applyBorder="1" applyAlignment="1">
      <alignment horizontal="left" vertical="center"/>
    </xf>
    <xf numFmtId="0" fontId="15" fillId="12" borderId="19" xfId="3" applyFill="1" applyBorder="1" applyAlignment="1">
      <alignment horizontal="left" vertical="center"/>
    </xf>
    <xf numFmtId="0" fontId="15" fillId="11" borderId="19" xfId="3" applyFill="1" applyBorder="1" applyAlignment="1">
      <alignment horizontal="left" vertical="center"/>
    </xf>
    <xf numFmtId="0" fontId="11" fillId="11" borderId="0" xfId="0" applyFont="1" applyFill="1" applyBorder="1" applyAlignment="1">
      <alignment horizontal="right" vertical="center"/>
    </xf>
    <xf numFmtId="0" fontId="11" fillId="12" borderId="0" xfId="0" applyFont="1" applyFill="1" applyBorder="1" applyAlignment="1">
      <alignment horizontal="right" vertical="center"/>
    </xf>
    <xf numFmtId="0" fontId="11" fillId="12" borderId="19" xfId="0" applyFont="1" applyFill="1" applyBorder="1" applyAlignment="1">
      <alignment horizontal="right" vertical="center"/>
    </xf>
    <xf numFmtId="0" fontId="11" fillId="11" borderId="19" xfId="0" applyFont="1" applyFill="1" applyBorder="1" applyAlignment="1">
      <alignment horizontal="right" vertical="center"/>
    </xf>
    <xf numFmtId="0" fontId="0" fillId="0" borderId="22" xfId="0" applyBorder="1"/>
    <xf numFmtId="0" fontId="13" fillId="10" borderId="22" xfId="0" applyFont="1" applyFill="1" applyBorder="1" applyAlignment="1">
      <alignment horizontal="left" vertical="center" wrapText="1"/>
    </xf>
    <xf numFmtId="0" fontId="11" fillId="12" borderId="20" xfId="0" applyFont="1" applyFill="1" applyBorder="1" applyAlignment="1">
      <alignment horizontal="right" vertical="center"/>
    </xf>
    <xf numFmtId="0" fontId="0" fillId="0" borderId="20" xfId="0" applyBorder="1"/>
    <xf numFmtId="0" fontId="11" fillId="11" borderId="20" xfId="0" applyFont="1" applyFill="1" applyBorder="1" applyAlignment="1">
      <alignment horizontal="right" vertical="center"/>
    </xf>
    <xf numFmtId="9" fontId="4" fillId="4" borderId="0" xfId="1" quotePrefix="1" applyFont="1" applyFill="1" applyBorder="1" applyAlignment="1"/>
  </cellXfs>
  <cellStyles count="4">
    <cellStyle name="Hyperlinkki" xfId="3" builtinId="8"/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esiksenmaailma.fi/index.php/component/tilastot/?view=ottelu&amp;otteluid=3607" TargetMode="External"/><Relationship Id="rId299" Type="http://schemas.openxmlformats.org/officeDocument/2006/relationships/hyperlink" Target="http://www.pesiksenmaailma.fi/index.php/component/tilastot/?view=ottelu&amp;otteluid=1604" TargetMode="External"/><Relationship Id="rId21" Type="http://schemas.openxmlformats.org/officeDocument/2006/relationships/hyperlink" Target="http://www.pesiksenmaailma.fi/index.php/component/tilastot/?view=ottelu&amp;otteluid=9779" TargetMode="External"/><Relationship Id="rId63" Type="http://schemas.openxmlformats.org/officeDocument/2006/relationships/hyperlink" Target="http://www.pesiksenmaailma.fi/index.php/component/tilastot/?view=ottelu&amp;otteluid=6455" TargetMode="External"/><Relationship Id="rId159" Type="http://schemas.openxmlformats.org/officeDocument/2006/relationships/hyperlink" Target="http://www.pesiksenmaailma.fi/index.php/component/tilastot/?view=ottelu&amp;otteluid=2691" TargetMode="External"/><Relationship Id="rId324" Type="http://schemas.openxmlformats.org/officeDocument/2006/relationships/hyperlink" Target="http://www.pesiksenmaailma.fi/index.php/component/tilastot/?view=ottelu&amp;otteluid=1190" TargetMode="External"/><Relationship Id="rId366" Type="http://schemas.openxmlformats.org/officeDocument/2006/relationships/hyperlink" Target="http://www.pesiksenmaailma.fi/index.php/component/tilastot/?view=ottelu&amp;otteluid=408" TargetMode="External"/><Relationship Id="rId170" Type="http://schemas.openxmlformats.org/officeDocument/2006/relationships/hyperlink" Target="http://www.pesiksenmaailma.fi/index.php/component/tilastot/?view=ottelu&amp;otteluid=2847" TargetMode="External"/><Relationship Id="rId226" Type="http://schemas.openxmlformats.org/officeDocument/2006/relationships/hyperlink" Target="http://www.pesiksenmaailma.fi/index.php/component/tilastot/?view=ottelu&amp;otteluid=2138" TargetMode="External"/><Relationship Id="rId268" Type="http://schemas.openxmlformats.org/officeDocument/2006/relationships/hyperlink" Target="http://www.pesiksenmaailma.fi/index.php/component/tilastot/?view=ottelu&amp;otteluid=1937" TargetMode="External"/><Relationship Id="rId32" Type="http://schemas.openxmlformats.org/officeDocument/2006/relationships/hyperlink" Target="http://www.pesiksenmaailma.fi/index.php/component/tilastot/?view=ottelu&amp;otteluid=7811" TargetMode="External"/><Relationship Id="rId74" Type="http://schemas.openxmlformats.org/officeDocument/2006/relationships/hyperlink" Target="http://www.pesiksenmaailma.fi/index.php/component/tilastot/?view=ottelu&amp;otteluid=6934" TargetMode="External"/><Relationship Id="rId128" Type="http://schemas.openxmlformats.org/officeDocument/2006/relationships/hyperlink" Target="http://www.pesiksenmaailma.fi/index.php/component/tilastot/?view=ottelu&amp;otteluid=3803" TargetMode="External"/><Relationship Id="rId335" Type="http://schemas.openxmlformats.org/officeDocument/2006/relationships/hyperlink" Target="http://www.pesiksenmaailma.fi/index.php/component/tilastot/?view=ottelu&amp;otteluid=662" TargetMode="External"/><Relationship Id="rId377" Type="http://schemas.openxmlformats.org/officeDocument/2006/relationships/hyperlink" Target="http://www.pesiksenmaailma.fi/index.php/component/tilastot/?view=ottelu&amp;otteluid=542" TargetMode="External"/><Relationship Id="rId5" Type="http://schemas.openxmlformats.org/officeDocument/2006/relationships/hyperlink" Target="http://www.pesiksenmaailma.fi/index.php/component/tilastot/?view=ottelu&amp;otteluid=9293" TargetMode="External"/><Relationship Id="rId95" Type="http://schemas.openxmlformats.org/officeDocument/2006/relationships/hyperlink" Target="http://www.pesiksenmaailma.fi/index.php/component/tilastot/?view=ottelu&amp;otteluid=5126" TargetMode="External"/><Relationship Id="rId160" Type="http://schemas.openxmlformats.org/officeDocument/2006/relationships/hyperlink" Target="http://www.pesiksenmaailma.fi/index.php/component/tilastot/?view=ottelu&amp;otteluid=2702" TargetMode="External"/><Relationship Id="rId181" Type="http://schemas.openxmlformats.org/officeDocument/2006/relationships/hyperlink" Target="http://www.pesiksenmaailma.fi/index.php/component/tilastot/?view=ottelu&amp;otteluid=2981" TargetMode="External"/><Relationship Id="rId216" Type="http://schemas.openxmlformats.org/officeDocument/2006/relationships/hyperlink" Target="http://www.pesiksenmaailma.fi/index.php/component/tilastot/?view=ottelu&amp;otteluid=1999" TargetMode="External"/><Relationship Id="rId237" Type="http://schemas.openxmlformats.org/officeDocument/2006/relationships/hyperlink" Target="http://www.pesiksenmaailma.fi/index.php/component/tilastot/?view=ottelu&amp;otteluid=2274" TargetMode="External"/><Relationship Id="rId402" Type="http://schemas.openxmlformats.org/officeDocument/2006/relationships/hyperlink" Target="http://www.pesiksenmaailma.fi/index.php/component/tilastot/?view=ottelu&amp;otteluid=126" TargetMode="External"/><Relationship Id="rId258" Type="http://schemas.openxmlformats.org/officeDocument/2006/relationships/hyperlink" Target="http://www.pesiksenmaailma.fi/index.php/component/tilastot/?view=ottelu&amp;otteluid=1834" TargetMode="External"/><Relationship Id="rId279" Type="http://schemas.openxmlformats.org/officeDocument/2006/relationships/hyperlink" Target="http://www.pesiksenmaailma.fi/index.php/component/tilastot/?view=ottelu&amp;otteluid=1392" TargetMode="External"/><Relationship Id="rId22" Type="http://schemas.openxmlformats.org/officeDocument/2006/relationships/hyperlink" Target="http://www.pesiksenmaailma.fi/index.php/component/tilastot/?view=ottelu&amp;otteluid=9784" TargetMode="External"/><Relationship Id="rId43" Type="http://schemas.openxmlformats.org/officeDocument/2006/relationships/hyperlink" Target="http://www.pesiksenmaailma.fi/index.php/component/tilastot/?view=ottelu&amp;otteluid=8377" TargetMode="External"/><Relationship Id="rId64" Type="http://schemas.openxmlformats.org/officeDocument/2006/relationships/hyperlink" Target="http://www.pesiksenmaailma.fi/index.php/component/tilastot/?view=ottelu&amp;otteluid=6513" TargetMode="External"/><Relationship Id="rId118" Type="http://schemas.openxmlformats.org/officeDocument/2006/relationships/hyperlink" Target="http://www.pesiksenmaailma.fi/index.php/component/tilastot/?view=ottelu&amp;otteluid=3621" TargetMode="External"/><Relationship Id="rId139" Type="http://schemas.openxmlformats.org/officeDocument/2006/relationships/hyperlink" Target="http://www.pesiksenmaailma.fi/index.php/component/tilastot/?view=ottelu&amp;otteluid=3877" TargetMode="External"/><Relationship Id="rId290" Type="http://schemas.openxmlformats.org/officeDocument/2006/relationships/hyperlink" Target="http://www.pesiksenmaailma.fi/index.php/component/tilastot/?view=ottelu&amp;otteluid=1521" TargetMode="External"/><Relationship Id="rId304" Type="http://schemas.openxmlformats.org/officeDocument/2006/relationships/hyperlink" Target="http://www.pesiksenmaailma.fi/index.php/component/tilastot/?view=ottelu&amp;otteluid=1626" TargetMode="External"/><Relationship Id="rId325" Type="http://schemas.openxmlformats.org/officeDocument/2006/relationships/hyperlink" Target="http://www.pesiksenmaailma.fi/index.php/component/tilastot/?view=ottelu&amp;otteluid=1201" TargetMode="External"/><Relationship Id="rId346" Type="http://schemas.openxmlformats.org/officeDocument/2006/relationships/hyperlink" Target="http://www.pesiksenmaailma.fi/index.php/component/tilastot/?view=ottelu&amp;otteluid=792" TargetMode="External"/><Relationship Id="rId367" Type="http://schemas.openxmlformats.org/officeDocument/2006/relationships/hyperlink" Target="http://www.pesiksenmaailma.fi/index.php/component/tilastot/?view=ottelu&amp;otteluid=422" TargetMode="External"/><Relationship Id="rId388" Type="http://schemas.openxmlformats.org/officeDocument/2006/relationships/hyperlink" Target="http://www.pesiksenmaailma.fi/index.php/component/tilastot/?view=ottelu&amp;otteluid=23" TargetMode="External"/><Relationship Id="rId85" Type="http://schemas.openxmlformats.org/officeDocument/2006/relationships/hyperlink" Target="http://www.pesiksenmaailma.fi/index.php/component/tilastot/?view=ottelu&amp;otteluid=4475" TargetMode="External"/><Relationship Id="rId150" Type="http://schemas.openxmlformats.org/officeDocument/2006/relationships/hyperlink" Target="http://www.pesiksenmaailma.fi/index.php/component/tilastot/?view=ottelu&amp;otteluid=3197" TargetMode="External"/><Relationship Id="rId171" Type="http://schemas.openxmlformats.org/officeDocument/2006/relationships/hyperlink" Target="http://www.pesiksenmaailma.fi/index.php/component/tilastot/?view=ottelu&amp;otteluid=2866" TargetMode="External"/><Relationship Id="rId192" Type="http://schemas.openxmlformats.org/officeDocument/2006/relationships/hyperlink" Target="http://www.pesiksenmaailma.fi/index.php/component/tilastot/?view=ottelu&amp;otteluid=2409" TargetMode="External"/><Relationship Id="rId206" Type="http://schemas.openxmlformats.org/officeDocument/2006/relationships/hyperlink" Target="http://www.pesiksenmaailma.fi/index.php/component/tilastot/?view=ottelu&amp;otteluid=2587" TargetMode="External"/><Relationship Id="rId227" Type="http://schemas.openxmlformats.org/officeDocument/2006/relationships/hyperlink" Target="http://www.pesiksenmaailma.fi/index.php/component/tilastot/?view=ottelu&amp;otteluid=2141" TargetMode="External"/><Relationship Id="rId248" Type="http://schemas.openxmlformats.org/officeDocument/2006/relationships/hyperlink" Target="http://www.pesiksenmaailma.fi/index.php/component/tilastot/?view=ottelu&amp;otteluid=1705" TargetMode="External"/><Relationship Id="rId269" Type="http://schemas.openxmlformats.org/officeDocument/2006/relationships/hyperlink" Target="http://www.pesiksenmaailma.fi/index.php/component/tilastot/?view=ottelu&amp;otteluid=1944" TargetMode="External"/><Relationship Id="rId12" Type="http://schemas.openxmlformats.org/officeDocument/2006/relationships/hyperlink" Target="http://www.pesiksenmaailma.fi/index.php/component/tilastot/?view=ottelu&amp;otteluid=9443" TargetMode="External"/><Relationship Id="rId33" Type="http://schemas.openxmlformats.org/officeDocument/2006/relationships/hyperlink" Target="http://www.pesiksenmaailma.fi/index.php/component/tilastot/?view=ottelu&amp;otteluid=7858" TargetMode="External"/><Relationship Id="rId108" Type="http://schemas.openxmlformats.org/officeDocument/2006/relationships/hyperlink" Target="http://www.pesiksenmaailma.fi/index.php/component/tilastot/?view=ottelu&amp;otteluid=5660" TargetMode="External"/><Relationship Id="rId129" Type="http://schemas.openxmlformats.org/officeDocument/2006/relationships/hyperlink" Target="http://www.pesiksenmaailma.fi/index.php/component/tilastot/?view=ottelu&amp;otteluid=3809" TargetMode="External"/><Relationship Id="rId280" Type="http://schemas.openxmlformats.org/officeDocument/2006/relationships/hyperlink" Target="http://www.pesiksenmaailma.fi/index.php/component/tilastot/?view=ottelu&amp;otteluid=1397" TargetMode="External"/><Relationship Id="rId315" Type="http://schemas.openxmlformats.org/officeDocument/2006/relationships/hyperlink" Target="http://www.pesiksenmaailma.fi/index.php/component/tilastot/?view=ottelu&amp;otteluid=1074" TargetMode="External"/><Relationship Id="rId336" Type="http://schemas.openxmlformats.org/officeDocument/2006/relationships/hyperlink" Target="http://www.pesiksenmaailma.fi/index.php/component/tilastot/?view=ottelu&amp;otteluid=678" TargetMode="External"/><Relationship Id="rId357" Type="http://schemas.openxmlformats.org/officeDocument/2006/relationships/hyperlink" Target="http://www.pesiksenmaailma.fi/index.php/component/tilastot/?view=ottelu&amp;otteluid=916" TargetMode="External"/><Relationship Id="rId54" Type="http://schemas.openxmlformats.org/officeDocument/2006/relationships/hyperlink" Target="http://www.pesiksenmaailma.fi/index.php/component/tilastot/?view=ottelu&amp;otteluid=8735" TargetMode="External"/><Relationship Id="rId75" Type="http://schemas.openxmlformats.org/officeDocument/2006/relationships/hyperlink" Target="http://www.pesiksenmaailma.fi/index.php/component/tilastot/?view=ottelu&amp;otteluid=6939" TargetMode="External"/><Relationship Id="rId96" Type="http://schemas.openxmlformats.org/officeDocument/2006/relationships/hyperlink" Target="http://www.pesiksenmaailma.fi/index.php/component/tilastot/?view=ottelu&amp;otteluid=5133" TargetMode="External"/><Relationship Id="rId140" Type="http://schemas.openxmlformats.org/officeDocument/2006/relationships/hyperlink" Target="http://www.pesiksenmaailma.fi/index.php/component/tilastot/?view=ottelu&amp;otteluid=3011" TargetMode="External"/><Relationship Id="rId161" Type="http://schemas.openxmlformats.org/officeDocument/2006/relationships/hyperlink" Target="http://www.pesiksenmaailma.fi/index.php/component/tilastot/?view=ottelu&amp;otteluid=2726" TargetMode="External"/><Relationship Id="rId182" Type="http://schemas.openxmlformats.org/officeDocument/2006/relationships/hyperlink" Target="http://www.pesiksenmaailma.fi/index.php/component/tilastot/?view=ottelu&amp;otteluid=2988" TargetMode="External"/><Relationship Id="rId217" Type="http://schemas.openxmlformats.org/officeDocument/2006/relationships/hyperlink" Target="http://www.pesiksenmaailma.fi/index.php/component/tilastot/?view=ottelu&amp;otteluid=2015" TargetMode="External"/><Relationship Id="rId378" Type="http://schemas.openxmlformats.org/officeDocument/2006/relationships/hyperlink" Target="http://www.pesiksenmaailma.fi/index.php/component/tilastot/?view=ottelu&amp;otteluid=549" TargetMode="External"/><Relationship Id="rId399" Type="http://schemas.openxmlformats.org/officeDocument/2006/relationships/hyperlink" Target="http://www.pesiksenmaailma.fi/index.php/component/tilastot/?view=ottelu&amp;otteluid=106" TargetMode="External"/><Relationship Id="rId403" Type="http://schemas.openxmlformats.org/officeDocument/2006/relationships/hyperlink" Target="http://www.pesiksenmaailma.fi/index.php/component/tilastot/?view=ottelu&amp;otteluid=133" TargetMode="External"/><Relationship Id="rId6" Type="http://schemas.openxmlformats.org/officeDocument/2006/relationships/hyperlink" Target="http://www.pesiksenmaailma.fi/index.php/component/tilastot/?view=ottelu&amp;otteluid=9297" TargetMode="External"/><Relationship Id="rId238" Type="http://schemas.openxmlformats.org/officeDocument/2006/relationships/hyperlink" Target="http://www.pesiksenmaailma.fi/index.php/component/tilastot/?view=ottelu&amp;otteluid=2283" TargetMode="External"/><Relationship Id="rId259" Type="http://schemas.openxmlformats.org/officeDocument/2006/relationships/hyperlink" Target="http://www.pesiksenmaailma.fi/index.php/component/tilastot/?view=ottelu&amp;otteluid=1845" TargetMode="External"/><Relationship Id="rId23" Type="http://schemas.openxmlformats.org/officeDocument/2006/relationships/hyperlink" Target="http://www.pesiksenmaailma.fi/index.php/component/tilastot/?view=ottelu&amp;otteluid=9841" TargetMode="External"/><Relationship Id="rId119" Type="http://schemas.openxmlformats.org/officeDocument/2006/relationships/hyperlink" Target="http://www.pesiksenmaailma.fi/index.php/component/tilastot/?view=ottelu&amp;otteluid=3629" TargetMode="External"/><Relationship Id="rId270" Type="http://schemas.openxmlformats.org/officeDocument/2006/relationships/hyperlink" Target="http://www.pesiksenmaailma.fi/index.php/component/tilastot/?view=ottelu&amp;otteluid=1962" TargetMode="External"/><Relationship Id="rId291" Type="http://schemas.openxmlformats.org/officeDocument/2006/relationships/hyperlink" Target="http://www.pesiksenmaailma.fi/index.php/component/tilastot/?view=ottelu&amp;otteluid=1528" TargetMode="External"/><Relationship Id="rId305" Type="http://schemas.openxmlformats.org/officeDocument/2006/relationships/hyperlink" Target="http://www.pesiksenmaailma.fi/index.php/component/tilastot/?view=ottelu&amp;otteluid=949" TargetMode="External"/><Relationship Id="rId326" Type="http://schemas.openxmlformats.org/officeDocument/2006/relationships/hyperlink" Target="http://www.pesiksenmaailma.fi/index.php/component/tilastot/?view=ottelu&amp;otteluid=1214" TargetMode="External"/><Relationship Id="rId347" Type="http://schemas.openxmlformats.org/officeDocument/2006/relationships/hyperlink" Target="http://www.pesiksenmaailma.fi/index.php/component/tilastot/?view=ottelu&amp;otteluid=804" TargetMode="External"/><Relationship Id="rId44" Type="http://schemas.openxmlformats.org/officeDocument/2006/relationships/hyperlink" Target="http://www.pesiksenmaailma.fi/index.php/component/tilastot/?view=ottelu&amp;otteluid=8399" TargetMode="External"/><Relationship Id="rId65" Type="http://schemas.openxmlformats.org/officeDocument/2006/relationships/hyperlink" Target="http://www.pesiksenmaailma.fi/index.php/component/tilastot/?view=ottelu&amp;otteluid=6546" TargetMode="External"/><Relationship Id="rId86" Type="http://schemas.openxmlformats.org/officeDocument/2006/relationships/hyperlink" Target="http://www.pesiksenmaailma.fi/index.php/component/tilastot/?view=ottelu&amp;otteluid=4576" TargetMode="External"/><Relationship Id="rId130" Type="http://schemas.openxmlformats.org/officeDocument/2006/relationships/hyperlink" Target="http://www.pesiksenmaailma.fi/index.php/component/tilastot/?view=ottelu&amp;otteluid=3814" TargetMode="External"/><Relationship Id="rId151" Type="http://schemas.openxmlformats.org/officeDocument/2006/relationships/hyperlink" Target="http://www.pesiksenmaailma.fi/index.php/component/tilastot/?view=ottelu&amp;otteluid=3204" TargetMode="External"/><Relationship Id="rId368" Type="http://schemas.openxmlformats.org/officeDocument/2006/relationships/hyperlink" Target="http://www.pesiksenmaailma.fi/index.php/component/tilastot/?view=ottelu&amp;otteluid=426" TargetMode="External"/><Relationship Id="rId389" Type="http://schemas.openxmlformats.org/officeDocument/2006/relationships/hyperlink" Target="http://www.pesiksenmaailma.fi/index.php/component/tilastot/?view=ottelu&amp;otteluid=34" TargetMode="External"/><Relationship Id="rId172" Type="http://schemas.openxmlformats.org/officeDocument/2006/relationships/hyperlink" Target="http://www.pesiksenmaailma.fi/index.php/component/tilastot/?view=ottelu&amp;otteluid=2873" TargetMode="External"/><Relationship Id="rId193" Type="http://schemas.openxmlformats.org/officeDocument/2006/relationships/hyperlink" Target="http://www.pesiksenmaailma.fi/index.php/component/tilastot/?view=ottelu&amp;otteluid=2514" TargetMode="External"/><Relationship Id="rId207" Type="http://schemas.openxmlformats.org/officeDocument/2006/relationships/hyperlink" Target="http://www.pesiksenmaailma.fi/index.php/component/tilastot/?view=ottelu&amp;otteluid=2597" TargetMode="External"/><Relationship Id="rId228" Type="http://schemas.openxmlformats.org/officeDocument/2006/relationships/hyperlink" Target="http://www.pesiksenmaailma.fi/index.php/component/tilastot/?view=ottelu&amp;otteluid=2149" TargetMode="External"/><Relationship Id="rId249" Type="http://schemas.openxmlformats.org/officeDocument/2006/relationships/hyperlink" Target="http://www.pesiksenmaailma.fi/index.php/component/tilastot/?view=ottelu&amp;otteluid=1720" TargetMode="External"/><Relationship Id="rId13" Type="http://schemas.openxmlformats.org/officeDocument/2006/relationships/hyperlink" Target="http://www.pesiksenmaailma.fi/index.php/component/tilastot/?view=ottelu&amp;otteluid=9524" TargetMode="External"/><Relationship Id="rId109" Type="http://schemas.openxmlformats.org/officeDocument/2006/relationships/hyperlink" Target="http://www.pesiksenmaailma.fi/index.php/component/tilastot/?view=ottelu&amp;otteluid=5776" TargetMode="External"/><Relationship Id="rId260" Type="http://schemas.openxmlformats.org/officeDocument/2006/relationships/hyperlink" Target="http://www.pesiksenmaailma.fi/index.php/component/tilastot/?view=ottelu&amp;otteluid=1855" TargetMode="External"/><Relationship Id="rId281" Type="http://schemas.openxmlformats.org/officeDocument/2006/relationships/hyperlink" Target="http://www.pesiksenmaailma.fi/index.php/component/tilastot/?view=ottelu&amp;otteluid=1408" TargetMode="External"/><Relationship Id="rId316" Type="http://schemas.openxmlformats.org/officeDocument/2006/relationships/hyperlink" Target="http://www.pesiksenmaailma.fi/index.php/component/tilastot/?view=ottelu&amp;otteluid=1086" TargetMode="External"/><Relationship Id="rId337" Type="http://schemas.openxmlformats.org/officeDocument/2006/relationships/hyperlink" Target="http://www.pesiksenmaailma.fi/index.php/component/tilastot/?view=ottelu&amp;otteluid=685" TargetMode="External"/><Relationship Id="rId34" Type="http://schemas.openxmlformats.org/officeDocument/2006/relationships/hyperlink" Target="http://www.pesiksenmaailma.fi/index.php/component/tilastot/?view=ottelu&amp;otteluid=7915" TargetMode="External"/><Relationship Id="rId55" Type="http://schemas.openxmlformats.org/officeDocument/2006/relationships/hyperlink" Target="http://www.pesiksenmaailma.fi/index.php/component/tilastot/?view=ottelu&amp;otteluid=6052" TargetMode="External"/><Relationship Id="rId76" Type="http://schemas.openxmlformats.org/officeDocument/2006/relationships/hyperlink" Target="http://www.pesiksenmaailma.fi/index.php/component/tilastot/?view=ottelu&amp;otteluid=7168" TargetMode="External"/><Relationship Id="rId97" Type="http://schemas.openxmlformats.org/officeDocument/2006/relationships/hyperlink" Target="http://www.pesiksenmaailma.fi/index.php/component/tilastot/?view=ottelu&amp;otteluid=5176" TargetMode="External"/><Relationship Id="rId120" Type="http://schemas.openxmlformats.org/officeDocument/2006/relationships/hyperlink" Target="http://www.pesiksenmaailma.fi/index.php/component/tilastot/?view=ottelu&amp;otteluid=3634" TargetMode="External"/><Relationship Id="rId141" Type="http://schemas.openxmlformats.org/officeDocument/2006/relationships/hyperlink" Target="http://www.pesiksenmaailma.fi/index.php/component/tilastot/?view=ottelu&amp;otteluid=3015" TargetMode="External"/><Relationship Id="rId358" Type="http://schemas.openxmlformats.org/officeDocument/2006/relationships/hyperlink" Target="http://www.pesiksenmaailma.fi/index.php/component/tilastot/?view=ottelu&amp;otteluid=929" TargetMode="External"/><Relationship Id="rId379" Type="http://schemas.openxmlformats.org/officeDocument/2006/relationships/hyperlink" Target="http://www.pesiksenmaailma.fi/index.php/component/tilastot/?view=ottelu&amp;otteluid=556" TargetMode="External"/><Relationship Id="rId7" Type="http://schemas.openxmlformats.org/officeDocument/2006/relationships/hyperlink" Target="http://www.pesiksenmaailma.fi/index.php/component/tilastot/?view=ottelu&amp;otteluid=9339" TargetMode="External"/><Relationship Id="rId162" Type="http://schemas.openxmlformats.org/officeDocument/2006/relationships/hyperlink" Target="http://www.pesiksenmaailma.fi/index.php/component/tilastot/?view=ottelu&amp;otteluid=2740" TargetMode="External"/><Relationship Id="rId183" Type="http://schemas.openxmlformats.org/officeDocument/2006/relationships/hyperlink" Target="http://www.pesiksenmaailma.fi/index.php/component/tilastot/?view=ottelu&amp;otteluid=2991" TargetMode="External"/><Relationship Id="rId218" Type="http://schemas.openxmlformats.org/officeDocument/2006/relationships/hyperlink" Target="http://www.pesiksenmaailma.fi/index.php/component/tilastot/?view=ottelu&amp;otteluid=2028" TargetMode="External"/><Relationship Id="rId239" Type="http://schemas.openxmlformats.org/officeDocument/2006/relationships/hyperlink" Target="http://www.pesiksenmaailma.fi/index.php/component/tilastot/?view=ottelu&amp;otteluid=2295" TargetMode="External"/><Relationship Id="rId390" Type="http://schemas.openxmlformats.org/officeDocument/2006/relationships/hyperlink" Target="http://www.pesiksenmaailma.fi/index.php/component/tilastot/?view=ottelu&amp;otteluid=40" TargetMode="External"/><Relationship Id="rId404" Type="http://schemas.openxmlformats.org/officeDocument/2006/relationships/hyperlink" Target="http://www.pesiksenmaailma.fi/index.php/component/tilastot/?view=ottelu&amp;otteluid=140" TargetMode="External"/><Relationship Id="rId250" Type="http://schemas.openxmlformats.org/officeDocument/2006/relationships/hyperlink" Target="http://www.pesiksenmaailma.fi/index.php/component/tilastot/?view=ottelu&amp;otteluid=1733" TargetMode="External"/><Relationship Id="rId271" Type="http://schemas.openxmlformats.org/officeDocument/2006/relationships/hyperlink" Target="http://www.pesiksenmaailma.fi/index.php/component/tilastot/?view=ottelu&amp;otteluid=1293" TargetMode="External"/><Relationship Id="rId292" Type="http://schemas.openxmlformats.org/officeDocument/2006/relationships/hyperlink" Target="http://www.pesiksenmaailma.fi/index.php/component/tilastot/?view=ottelu&amp;otteluid=1537" TargetMode="External"/><Relationship Id="rId306" Type="http://schemas.openxmlformats.org/officeDocument/2006/relationships/hyperlink" Target="http://www.pesiksenmaailma.fi/index.php/component/tilastot/?view=ottelu&amp;otteluid=964" TargetMode="External"/><Relationship Id="rId24" Type="http://schemas.openxmlformats.org/officeDocument/2006/relationships/hyperlink" Target="http://www.pesiksenmaailma.fi/index.php/component/tilastot/?view=ottelu&amp;otteluid=9890" TargetMode="External"/><Relationship Id="rId45" Type="http://schemas.openxmlformats.org/officeDocument/2006/relationships/hyperlink" Target="http://www.pesiksenmaailma.fi/index.php/component/tilastot/?view=ottelu&amp;otteluid=8464" TargetMode="External"/><Relationship Id="rId66" Type="http://schemas.openxmlformats.org/officeDocument/2006/relationships/hyperlink" Target="http://www.pesiksenmaailma.fi/index.php/component/tilastot/?view=ottelu&amp;otteluid=6639" TargetMode="External"/><Relationship Id="rId87" Type="http://schemas.openxmlformats.org/officeDocument/2006/relationships/hyperlink" Target="http://www.pesiksenmaailma.fi/index.php/component/tilastot/?view=ottelu&amp;otteluid=4662" TargetMode="External"/><Relationship Id="rId110" Type="http://schemas.openxmlformats.org/officeDocument/2006/relationships/hyperlink" Target="http://www.pesiksenmaailma.fi/index.php/component/tilastot/?view=ottelu&amp;otteluid=5827" TargetMode="External"/><Relationship Id="rId131" Type="http://schemas.openxmlformats.org/officeDocument/2006/relationships/hyperlink" Target="http://www.pesiksenmaailma.fi/index.php/component/tilastot/?view=ottelu&amp;otteluid=3824" TargetMode="External"/><Relationship Id="rId327" Type="http://schemas.openxmlformats.org/officeDocument/2006/relationships/hyperlink" Target="http://www.pesiksenmaailma.fi/index.php/component/tilastot/?view=ottelu&amp;otteluid=1227" TargetMode="External"/><Relationship Id="rId348" Type="http://schemas.openxmlformats.org/officeDocument/2006/relationships/hyperlink" Target="http://www.pesiksenmaailma.fi/index.php/component/tilastot/?view=ottelu&amp;otteluid=817" TargetMode="External"/><Relationship Id="rId369" Type="http://schemas.openxmlformats.org/officeDocument/2006/relationships/hyperlink" Target="http://www.pesiksenmaailma.fi/index.php/component/tilastot/?view=ottelu&amp;otteluid=445" TargetMode="External"/><Relationship Id="rId152" Type="http://schemas.openxmlformats.org/officeDocument/2006/relationships/hyperlink" Target="http://www.pesiksenmaailma.fi/index.php/component/tilastot/?view=ottelu&amp;otteluid=3209" TargetMode="External"/><Relationship Id="rId173" Type="http://schemas.openxmlformats.org/officeDocument/2006/relationships/hyperlink" Target="http://www.pesiksenmaailma.fi/index.php/component/tilastot/?view=ottelu&amp;otteluid=2895" TargetMode="External"/><Relationship Id="rId194" Type="http://schemas.openxmlformats.org/officeDocument/2006/relationships/hyperlink" Target="http://www.pesiksenmaailma.fi/index.php/component/tilastot/?view=ottelu&amp;otteluid=2415" TargetMode="External"/><Relationship Id="rId208" Type="http://schemas.openxmlformats.org/officeDocument/2006/relationships/hyperlink" Target="http://www.pesiksenmaailma.fi/index.php/component/tilastot/?view=ottelu&amp;otteluid=2625" TargetMode="External"/><Relationship Id="rId229" Type="http://schemas.openxmlformats.org/officeDocument/2006/relationships/hyperlink" Target="http://www.pesiksenmaailma.fi/index.php/component/tilastot/?view=ottelu&amp;otteluid=2169" TargetMode="External"/><Relationship Id="rId380" Type="http://schemas.openxmlformats.org/officeDocument/2006/relationships/hyperlink" Target="http://www.pesiksenmaailma.fi/index.php/component/tilastot/?view=ottelu&amp;otteluid=561" TargetMode="External"/><Relationship Id="rId240" Type="http://schemas.openxmlformats.org/officeDocument/2006/relationships/hyperlink" Target="http://www.pesiksenmaailma.fi/index.php/component/tilastot/?view=ottelu&amp;otteluid=2299" TargetMode="External"/><Relationship Id="rId261" Type="http://schemas.openxmlformats.org/officeDocument/2006/relationships/hyperlink" Target="http://www.pesiksenmaailma.fi/index.php/component/tilastot/?view=ottelu&amp;otteluid=1865" TargetMode="External"/><Relationship Id="rId14" Type="http://schemas.openxmlformats.org/officeDocument/2006/relationships/hyperlink" Target="http://www.pesiksenmaailma.fi/index.php/component/tilastot/?view=ottelu&amp;otteluid=9527" TargetMode="External"/><Relationship Id="rId35" Type="http://schemas.openxmlformats.org/officeDocument/2006/relationships/hyperlink" Target="http://www.pesiksenmaailma.fi/index.php/component/tilastot/?view=ottelu&amp;otteluid=7955" TargetMode="External"/><Relationship Id="rId56" Type="http://schemas.openxmlformats.org/officeDocument/2006/relationships/hyperlink" Target="http://www.pesiksenmaailma.fi/index.php/component/tilastot/?view=ottelu&amp;otteluid=6062" TargetMode="External"/><Relationship Id="rId77" Type="http://schemas.openxmlformats.org/officeDocument/2006/relationships/hyperlink" Target="http://www.pesiksenmaailma.fi/index.php/component/tilastot/?view=ottelu&amp;otteluid=7210" TargetMode="External"/><Relationship Id="rId100" Type="http://schemas.openxmlformats.org/officeDocument/2006/relationships/hyperlink" Target="http://www.pesiksenmaailma.fi/index.php/component/tilastot/?view=ottelu&amp;otteluid=5266" TargetMode="External"/><Relationship Id="rId282" Type="http://schemas.openxmlformats.org/officeDocument/2006/relationships/hyperlink" Target="http://www.pesiksenmaailma.fi/index.php/component/tilastot/?view=ottelu&amp;otteluid=1421" TargetMode="External"/><Relationship Id="rId317" Type="http://schemas.openxmlformats.org/officeDocument/2006/relationships/hyperlink" Target="http://www.pesiksenmaailma.fi/index.php/component/tilastot/?view=ottelu&amp;otteluid=1104" TargetMode="External"/><Relationship Id="rId338" Type="http://schemas.openxmlformats.org/officeDocument/2006/relationships/hyperlink" Target="http://www.pesiksenmaailma.fi/index.php/component/tilastot/?view=ottelu&amp;otteluid=696" TargetMode="External"/><Relationship Id="rId359" Type="http://schemas.openxmlformats.org/officeDocument/2006/relationships/hyperlink" Target="http://www.pesiksenmaailma.fi/index.php/component/tilastot/?view=ottelu&amp;otteluid=318" TargetMode="External"/><Relationship Id="rId8" Type="http://schemas.openxmlformats.org/officeDocument/2006/relationships/hyperlink" Target="http://www.pesiksenmaailma.fi/index.php/component/tilastot/?view=ottelu&amp;otteluid=9347" TargetMode="External"/><Relationship Id="rId98" Type="http://schemas.openxmlformats.org/officeDocument/2006/relationships/hyperlink" Target="http://www.pesiksenmaailma.fi/index.php/component/tilastot/?view=ottelu&amp;otteluid=5182" TargetMode="External"/><Relationship Id="rId121" Type="http://schemas.openxmlformats.org/officeDocument/2006/relationships/hyperlink" Target="http://www.pesiksenmaailma.fi/index.php/component/tilastot/?view=ottelu&amp;otteluid=3737" TargetMode="External"/><Relationship Id="rId142" Type="http://schemas.openxmlformats.org/officeDocument/2006/relationships/hyperlink" Target="http://www.pesiksenmaailma.fi/index.php/component/tilastot/?view=ottelu&amp;otteluid=3021" TargetMode="External"/><Relationship Id="rId163" Type="http://schemas.openxmlformats.org/officeDocument/2006/relationships/hyperlink" Target="http://www.pesiksenmaailma.fi/index.php/component/tilastot/?view=ottelu&amp;otteluid=2743" TargetMode="External"/><Relationship Id="rId184" Type="http://schemas.openxmlformats.org/officeDocument/2006/relationships/hyperlink" Target="http://www.pesiksenmaailma.fi/index.php/component/tilastot/?view=ottelu&amp;otteluid=3002" TargetMode="External"/><Relationship Id="rId219" Type="http://schemas.openxmlformats.org/officeDocument/2006/relationships/hyperlink" Target="http://www.pesiksenmaailma.fi/index.php/component/tilastot/?view=ottelu&amp;otteluid=2041" TargetMode="External"/><Relationship Id="rId370" Type="http://schemas.openxmlformats.org/officeDocument/2006/relationships/hyperlink" Target="http://www.pesiksenmaailma.fi/index.php/component/tilastot/?view=ottelu&amp;otteluid=454" TargetMode="External"/><Relationship Id="rId391" Type="http://schemas.openxmlformats.org/officeDocument/2006/relationships/hyperlink" Target="http://www.pesiksenmaailma.fi/index.php/component/tilastot/?view=ottelu&amp;otteluid=43" TargetMode="External"/><Relationship Id="rId405" Type="http://schemas.openxmlformats.org/officeDocument/2006/relationships/hyperlink" Target="http://www.pesiksenmaailma.fi/index.php/component/tilastot/?view=ottelu&amp;otteluid=141" TargetMode="External"/><Relationship Id="rId230" Type="http://schemas.openxmlformats.org/officeDocument/2006/relationships/hyperlink" Target="http://www.pesiksenmaailma.fi/index.php/component/tilastot/?view=ottelu&amp;otteluid=2177" TargetMode="External"/><Relationship Id="rId251" Type="http://schemas.openxmlformats.org/officeDocument/2006/relationships/hyperlink" Target="http://www.pesiksenmaailma.fi/index.php/component/tilastot/?view=ottelu&amp;otteluid=1742" TargetMode="External"/><Relationship Id="rId25" Type="http://schemas.openxmlformats.org/officeDocument/2006/relationships/hyperlink" Target="http://www.pesiksenmaailma.fi/index.php/component/tilastot/?view=ottelu&amp;otteluid=9896" TargetMode="External"/><Relationship Id="rId46" Type="http://schemas.openxmlformats.org/officeDocument/2006/relationships/hyperlink" Target="http://www.pesiksenmaailma.fi/index.php/component/tilastot/?view=ottelu&amp;otteluid=8487" TargetMode="External"/><Relationship Id="rId67" Type="http://schemas.openxmlformats.org/officeDocument/2006/relationships/hyperlink" Target="http://www.pesiksenmaailma.fi/index.php/component/tilastot/?view=ottelu&amp;otteluid=6667" TargetMode="External"/><Relationship Id="rId272" Type="http://schemas.openxmlformats.org/officeDocument/2006/relationships/hyperlink" Target="http://www.pesiksenmaailma.fi/index.php/component/tilastot/?view=ottelu&amp;otteluid=1302" TargetMode="External"/><Relationship Id="rId293" Type="http://schemas.openxmlformats.org/officeDocument/2006/relationships/hyperlink" Target="http://www.pesiksenmaailma.fi/index.php/component/tilastot/?view=ottelu&amp;otteluid=1548" TargetMode="External"/><Relationship Id="rId307" Type="http://schemas.openxmlformats.org/officeDocument/2006/relationships/hyperlink" Target="http://www.pesiksenmaailma.fi/index.php/component/tilastot/?view=ottelu&amp;otteluid=974" TargetMode="External"/><Relationship Id="rId328" Type="http://schemas.openxmlformats.org/officeDocument/2006/relationships/hyperlink" Target="http://www.pesiksenmaailma.fi/index.php/component/tilastot/?view=ottelu&amp;otteluid=1242" TargetMode="External"/><Relationship Id="rId349" Type="http://schemas.openxmlformats.org/officeDocument/2006/relationships/hyperlink" Target="http://www.pesiksenmaailma.fi/index.php/component/tilastot/?view=ottelu&amp;otteluid=830" TargetMode="External"/><Relationship Id="rId88" Type="http://schemas.openxmlformats.org/officeDocument/2006/relationships/hyperlink" Target="http://www.pesiksenmaailma.fi/index.php/component/tilastot/?view=ottelu&amp;otteluid=4669" TargetMode="External"/><Relationship Id="rId111" Type="http://schemas.openxmlformats.org/officeDocument/2006/relationships/hyperlink" Target="http://www.pesiksenmaailma.fi/index.php/component/tilastot/?view=ottelu&amp;otteluid=5831" TargetMode="External"/><Relationship Id="rId132" Type="http://schemas.openxmlformats.org/officeDocument/2006/relationships/hyperlink" Target="http://www.pesiksenmaailma.fi/index.php/component/tilastot/?view=ottelu&amp;otteluid=3825" TargetMode="External"/><Relationship Id="rId153" Type="http://schemas.openxmlformats.org/officeDocument/2006/relationships/hyperlink" Target="http://www.pesiksenmaailma.fi/index.php/component/tilastot/?view=ottelu&amp;otteluid=3220" TargetMode="External"/><Relationship Id="rId174" Type="http://schemas.openxmlformats.org/officeDocument/2006/relationships/hyperlink" Target="http://www.pesiksenmaailma.fi/index.php/component/tilastot/?view=ottelu&amp;otteluid=2904" TargetMode="External"/><Relationship Id="rId195" Type="http://schemas.openxmlformats.org/officeDocument/2006/relationships/hyperlink" Target="http://www.pesiksenmaailma.fi/index.php/component/tilastot/?view=ottelu&amp;otteluid=2428" TargetMode="External"/><Relationship Id="rId209" Type="http://schemas.openxmlformats.org/officeDocument/2006/relationships/hyperlink" Target="http://www.pesiksenmaailma.fi/index.php/component/tilastot/?view=ottelu&amp;otteluid=2637" TargetMode="External"/><Relationship Id="rId360" Type="http://schemas.openxmlformats.org/officeDocument/2006/relationships/hyperlink" Target="http://www.pesiksenmaailma.fi/index.php/component/tilastot/?view=ottelu&amp;otteluid=339" TargetMode="External"/><Relationship Id="rId381" Type="http://schemas.openxmlformats.org/officeDocument/2006/relationships/hyperlink" Target="http://www.pesiksenmaailma.fi/index.php/component/tilastot/?view=ottelu&amp;otteluid=574" TargetMode="External"/><Relationship Id="rId220" Type="http://schemas.openxmlformats.org/officeDocument/2006/relationships/hyperlink" Target="http://www.pesiksenmaailma.fi/index.php/component/tilastot/?view=ottelu&amp;otteluid=2048" TargetMode="External"/><Relationship Id="rId241" Type="http://schemas.openxmlformats.org/officeDocument/2006/relationships/hyperlink" Target="http://www.pesiksenmaailma.fi/index.php/component/tilastot/?view=ottelu&amp;otteluid=2309" TargetMode="External"/><Relationship Id="rId15" Type="http://schemas.openxmlformats.org/officeDocument/2006/relationships/hyperlink" Target="http://www.pesiksenmaailma.fi/index.php/component/tilastot/?view=ottelu&amp;otteluid=9590" TargetMode="External"/><Relationship Id="rId36" Type="http://schemas.openxmlformats.org/officeDocument/2006/relationships/hyperlink" Target="http://www.pesiksenmaailma.fi/index.php/component/tilastot/?view=ottelu&amp;otteluid=8022" TargetMode="External"/><Relationship Id="rId57" Type="http://schemas.openxmlformats.org/officeDocument/2006/relationships/hyperlink" Target="http://www.pesiksenmaailma.fi/index.php/component/tilastot/?view=ottelu&amp;otteluid=6199" TargetMode="External"/><Relationship Id="rId262" Type="http://schemas.openxmlformats.org/officeDocument/2006/relationships/hyperlink" Target="http://www.pesiksenmaailma.fi/index.php/component/tilastot/?view=ottelu&amp;otteluid=1882" TargetMode="External"/><Relationship Id="rId283" Type="http://schemas.openxmlformats.org/officeDocument/2006/relationships/hyperlink" Target="http://www.pesiksenmaailma.fi/index.php/component/tilastot/?view=ottelu&amp;otteluid=1427" TargetMode="External"/><Relationship Id="rId318" Type="http://schemas.openxmlformats.org/officeDocument/2006/relationships/hyperlink" Target="http://www.pesiksenmaailma.fi/index.php/component/tilastot/?view=ottelu&amp;otteluid=1117" TargetMode="External"/><Relationship Id="rId339" Type="http://schemas.openxmlformats.org/officeDocument/2006/relationships/hyperlink" Target="http://www.pesiksenmaailma.fi/index.php/component/tilastot/?view=ottelu&amp;otteluid=699" TargetMode="External"/><Relationship Id="rId78" Type="http://schemas.openxmlformats.org/officeDocument/2006/relationships/hyperlink" Target="http://www.pesiksenmaailma.fi/index.php/component/tilastot/?view=ottelu&amp;otteluid=7237" TargetMode="External"/><Relationship Id="rId99" Type="http://schemas.openxmlformats.org/officeDocument/2006/relationships/hyperlink" Target="http://www.pesiksenmaailma.fi/index.php/component/tilastot/?view=ottelu&amp;otteluid=5257" TargetMode="External"/><Relationship Id="rId101" Type="http://schemas.openxmlformats.org/officeDocument/2006/relationships/hyperlink" Target="http://www.pesiksenmaailma.fi/index.php/component/tilastot/?view=ottelu&amp;otteluid=5273" TargetMode="External"/><Relationship Id="rId122" Type="http://schemas.openxmlformats.org/officeDocument/2006/relationships/hyperlink" Target="http://www.pesiksenmaailma.fi/index.php/component/tilastot/?view=ottelu&amp;otteluid=3761" TargetMode="External"/><Relationship Id="rId143" Type="http://schemas.openxmlformats.org/officeDocument/2006/relationships/hyperlink" Target="http://www.pesiksenmaailma.fi/index.php/component/tilastot/?view=ottelu&amp;otteluid=3046" TargetMode="External"/><Relationship Id="rId164" Type="http://schemas.openxmlformats.org/officeDocument/2006/relationships/hyperlink" Target="http://www.pesiksenmaailma.fi/index.php/component/tilastot/?view=ottelu&amp;otteluid=2754" TargetMode="External"/><Relationship Id="rId185" Type="http://schemas.openxmlformats.org/officeDocument/2006/relationships/hyperlink" Target="http://www.pesiksenmaailma.fi/index.php/component/tilastot/?view=ottelu&amp;otteluid=2322" TargetMode="External"/><Relationship Id="rId350" Type="http://schemas.openxmlformats.org/officeDocument/2006/relationships/hyperlink" Target="http://www.pesiksenmaailma.fi/index.php/component/tilastot/?view=ottelu&amp;otteluid=834" TargetMode="External"/><Relationship Id="rId371" Type="http://schemas.openxmlformats.org/officeDocument/2006/relationships/hyperlink" Target="http://www.pesiksenmaailma.fi/index.php/component/tilastot/?view=ottelu&amp;otteluid=466" TargetMode="External"/><Relationship Id="rId406" Type="http://schemas.openxmlformats.org/officeDocument/2006/relationships/hyperlink" Target="http://www.pesiksenmaailma.fi/index.php/component/tilastot/?view=ottelu&amp;otteluid=148" TargetMode="External"/><Relationship Id="rId9" Type="http://schemas.openxmlformats.org/officeDocument/2006/relationships/hyperlink" Target="http://www.pesiksenmaailma.fi/index.php/component/tilastot/?view=ottelu&amp;otteluid=9393" TargetMode="External"/><Relationship Id="rId210" Type="http://schemas.openxmlformats.org/officeDocument/2006/relationships/hyperlink" Target="http://www.pesiksenmaailma.fi/index.php/component/tilastot/?view=ottelu&amp;otteluid=2648" TargetMode="External"/><Relationship Id="rId392" Type="http://schemas.openxmlformats.org/officeDocument/2006/relationships/hyperlink" Target="http://www.pesiksenmaailma.fi/index.php/component/tilastot/?view=ottelu&amp;otteluid=56" TargetMode="External"/><Relationship Id="rId26" Type="http://schemas.openxmlformats.org/officeDocument/2006/relationships/hyperlink" Target="http://www.pesiksenmaailma.fi/index.php/component/tilastot/?view=ottelu&amp;otteluid=9951" TargetMode="External"/><Relationship Id="rId231" Type="http://schemas.openxmlformats.org/officeDocument/2006/relationships/hyperlink" Target="http://www.pesiksenmaailma.fi/index.php/component/tilastot/?view=ottelu&amp;otteluid=2193" TargetMode="External"/><Relationship Id="rId252" Type="http://schemas.openxmlformats.org/officeDocument/2006/relationships/hyperlink" Target="http://www.pesiksenmaailma.fi/index.php/component/tilastot/?view=ottelu&amp;otteluid=1753" TargetMode="External"/><Relationship Id="rId273" Type="http://schemas.openxmlformats.org/officeDocument/2006/relationships/hyperlink" Target="http://www.pesiksenmaailma.fi/index.php/component/tilastot/?view=ottelu&amp;otteluid=1314" TargetMode="External"/><Relationship Id="rId294" Type="http://schemas.openxmlformats.org/officeDocument/2006/relationships/hyperlink" Target="http://www.pesiksenmaailma.fi/index.php/component/tilastot/?view=ottelu&amp;otteluid=1553" TargetMode="External"/><Relationship Id="rId308" Type="http://schemas.openxmlformats.org/officeDocument/2006/relationships/hyperlink" Target="http://www.pesiksenmaailma.fi/index.php/component/tilastot/?view=ottelu&amp;otteluid=988" TargetMode="External"/><Relationship Id="rId329" Type="http://schemas.openxmlformats.org/officeDocument/2006/relationships/hyperlink" Target="http://www.pesiksenmaailma.fi/index.php/component/tilastot/?view=ottelu&amp;otteluid=1251" TargetMode="External"/><Relationship Id="rId47" Type="http://schemas.openxmlformats.org/officeDocument/2006/relationships/hyperlink" Target="http://www.pesiksenmaailma.fi/index.php/component/tilastot/?view=ottelu&amp;otteluid=8557" TargetMode="External"/><Relationship Id="rId68" Type="http://schemas.openxmlformats.org/officeDocument/2006/relationships/hyperlink" Target="http://www.pesiksenmaailma.fi/index.php/component/tilastot/?view=ottelu&amp;otteluid=6696" TargetMode="External"/><Relationship Id="rId89" Type="http://schemas.openxmlformats.org/officeDocument/2006/relationships/hyperlink" Target="http://www.pesiksenmaailma.fi/index.php/component/tilastot/?view=ottelu&amp;otteluid=4710" TargetMode="External"/><Relationship Id="rId112" Type="http://schemas.openxmlformats.org/officeDocument/2006/relationships/hyperlink" Target="http://www.pesiksenmaailma.fi/index.php/component/tilastot/?view=ottelu&amp;otteluid=3526" TargetMode="External"/><Relationship Id="rId133" Type="http://schemas.openxmlformats.org/officeDocument/2006/relationships/hyperlink" Target="http://www.pesiksenmaailma.fi/index.php/component/tilastot/?view=ottelu&amp;otteluid=3833" TargetMode="External"/><Relationship Id="rId154" Type="http://schemas.openxmlformats.org/officeDocument/2006/relationships/hyperlink" Target="http://www.pesiksenmaailma.fi/index.php/component/tilastot/?view=ottelu&amp;otteluid=3231" TargetMode="External"/><Relationship Id="rId175" Type="http://schemas.openxmlformats.org/officeDocument/2006/relationships/hyperlink" Target="http://www.pesiksenmaailma.fi/index.php/component/tilastot/?view=ottelu&amp;otteluid=2916" TargetMode="External"/><Relationship Id="rId340" Type="http://schemas.openxmlformats.org/officeDocument/2006/relationships/hyperlink" Target="http://www.pesiksenmaailma.fi/index.php/component/tilastot/?view=ottelu&amp;otteluid=724" TargetMode="External"/><Relationship Id="rId361" Type="http://schemas.openxmlformats.org/officeDocument/2006/relationships/hyperlink" Target="http://www.pesiksenmaailma.fi/index.php/component/tilastot/?view=ottelu&amp;otteluid=345" TargetMode="External"/><Relationship Id="rId196" Type="http://schemas.openxmlformats.org/officeDocument/2006/relationships/hyperlink" Target="http://www.pesiksenmaailma.fi/index.php/component/tilastot/?view=ottelu&amp;otteluid=2443" TargetMode="External"/><Relationship Id="rId200" Type="http://schemas.openxmlformats.org/officeDocument/2006/relationships/hyperlink" Target="http://www.pesiksenmaailma.fi/index.php/component/tilastot/?view=ottelu&amp;otteluid=2502" TargetMode="External"/><Relationship Id="rId382" Type="http://schemas.openxmlformats.org/officeDocument/2006/relationships/hyperlink" Target="http://www.pesiksenmaailma.fi/index.php/component/tilastot/?view=ottelu&amp;otteluid=595" TargetMode="External"/><Relationship Id="rId16" Type="http://schemas.openxmlformats.org/officeDocument/2006/relationships/hyperlink" Target="http://www.pesiksenmaailma.fi/index.php/component/tilastot/?view=ottelu&amp;otteluid=9627" TargetMode="External"/><Relationship Id="rId221" Type="http://schemas.openxmlformats.org/officeDocument/2006/relationships/hyperlink" Target="http://www.pesiksenmaailma.fi/index.php/component/tilastot/?view=ottelu&amp;otteluid=2067" TargetMode="External"/><Relationship Id="rId242" Type="http://schemas.openxmlformats.org/officeDocument/2006/relationships/hyperlink" Target="http://www.pesiksenmaailma.fi/index.php/component/tilastot/?view=ottelu&amp;otteluid=1639" TargetMode="External"/><Relationship Id="rId263" Type="http://schemas.openxmlformats.org/officeDocument/2006/relationships/hyperlink" Target="http://www.pesiksenmaailma.fi/index.php/component/tilastot/?view=ottelu&amp;otteluid=1891" TargetMode="External"/><Relationship Id="rId284" Type="http://schemas.openxmlformats.org/officeDocument/2006/relationships/hyperlink" Target="http://www.pesiksenmaailma.fi/index.php/component/tilastot/?view=ottelu&amp;otteluid=1448" TargetMode="External"/><Relationship Id="rId319" Type="http://schemas.openxmlformats.org/officeDocument/2006/relationships/hyperlink" Target="http://www.pesiksenmaailma.fi/index.php/component/tilastot/?view=ottelu&amp;otteluid=1124" TargetMode="External"/><Relationship Id="rId37" Type="http://schemas.openxmlformats.org/officeDocument/2006/relationships/hyperlink" Target="http://www.pesiksenmaailma.fi/index.php/component/tilastot/?view=ottelu&amp;otteluid=8069" TargetMode="External"/><Relationship Id="rId58" Type="http://schemas.openxmlformats.org/officeDocument/2006/relationships/hyperlink" Target="http://www.pesiksenmaailma.fi/index.php/component/tilastot/?view=ottelu&amp;otteluid=6208" TargetMode="External"/><Relationship Id="rId79" Type="http://schemas.openxmlformats.org/officeDocument/2006/relationships/hyperlink" Target="http://www.pesiksenmaailma.fi/index.php/component/tilastot/?view=ottelu&amp;otteluid=7335" TargetMode="External"/><Relationship Id="rId102" Type="http://schemas.openxmlformats.org/officeDocument/2006/relationships/hyperlink" Target="http://www.pesiksenmaailma.fi/index.php/component/tilastot/?view=ottelu&amp;otteluid=5278" TargetMode="External"/><Relationship Id="rId123" Type="http://schemas.openxmlformats.org/officeDocument/2006/relationships/hyperlink" Target="http://www.pesiksenmaailma.fi/index.php/component/tilastot/?view=ottelu&amp;otteluid=3766" TargetMode="External"/><Relationship Id="rId144" Type="http://schemas.openxmlformats.org/officeDocument/2006/relationships/hyperlink" Target="http://www.pesiksenmaailma.fi/index.php/component/tilastot/?view=ottelu&amp;otteluid=3059" TargetMode="External"/><Relationship Id="rId330" Type="http://schemas.openxmlformats.org/officeDocument/2006/relationships/hyperlink" Target="http://www.pesiksenmaailma.fi/index.php/component/tilastot/?view=ottelu&amp;otteluid=1255" TargetMode="External"/><Relationship Id="rId90" Type="http://schemas.openxmlformats.org/officeDocument/2006/relationships/hyperlink" Target="http://www.pesiksenmaailma.fi/index.php/component/tilastot/?view=ottelu&amp;otteluid=4791" TargetMode="External"/><Relationship Id="rId165" Type="http://schemas.openxmlformats.org/officeDocument/2006/relationships/hyperlink" Target="http://www.pesiksenmaailma.fi/index.php/component/tilastot/?view=ottelu&amp;otteluid=2763" TargetMode="External"/><Relationship Id="rId186" Type="http://schemas.openxmlformats.org/officeDocument/2006/relationships/hyperlink" Target="http://www.pesiksenmaailma.fi/index.php/component/tilastot/?view=ottelu&amp;otteluid=2329" TargetMode="External"/><Relationship Id="rId351" Type="http://schemas.openxmlformats.org/officeDocument/2006/relationships/hyperlink" Target="http://www.pesiksenmaailma.fi/index.php/component/tilastot/?view=ottelu&amp;otteluid=846" TargetMode="External"/><Relationship Id="rId372" Type="http://schemas.openxmlformats.org/officeDocument/2006/relationships/hyperlink" Target="http://www.pesiksenmaailma.fi/index.php/component/tilastot/?view=ottelu&amp;otteluid=478" TargetMode="External"/><Relationship Id="rId393" Type="http://schemas.openxmlformats.org/officeDocument/2006/relationships/hyperlink" Target="http://www.pesiksenmaailma.fi/index.php/component/tilastot/?view=ottelu&amp;otteluid=61" TargetMode="External"/><Relationship Id="rId407" Type="http://schemas.openxmlformats.org/officeDocument/2006/relationships/hyperlink" Target="http://www.pesiksenmaailma.fi/index.php/component/tilastot/?view=ottelu&amp;otteluid=161" TargetMode="External"/><Relationship Id="rId211" Type="http://schemas.openxmlformats.org/officeDocument/2006/relationships/hyperlink" Target="http://www.pesiksenmaailma.fi/index.php/component/tilastot/?view=ottelu&amp;otteluid=2651" TargetMode="External"/><Relationship Id="rId232" Type="http://schemas.openxmlformats.org/officeDocument/2006/relationships/hyperlink" Target="http://www.pesiksenmaailma.fi/index.php/component/tilastot/?view=ottelu&amp;otteluid=2201" TargetMode="External"/><Relationship Id="rId253" Type="http://schemas.openxmlformats.org/officeDocument/2006/relationships/hyperlink" Target="http://www.pesiksenmaailma.fi/index.php/component/tilastot/?view=ottelu&amp;otteluid=1764" TargetMode="External"/><Relationship Id="rId274" Type="http://schemas.openxmlformats.org/officeDocument/2006/relationships/hyperlink" Target="http://www.pesiksenmaailma.fi/index.php/component/tilastot/?view=ottelu&amp;otteluid=1331" TargetMode="External"/><Relationship Id="rId295" Type="http://schemas.openxmlformats.org/officeDocument/2006/relationships/hyperlink" Target="http://www.pesiksenmaailma.fi/index.php/component/tilastot/?view=ottelu&amp;otteluid=1563" TargetMode="External"/><Relationship Id="rId309" Type="http://schemas.openxmlformats.org/officeDocument/2006/relationships/hyperlink" Target="http://www.pesiksenmaailma.fi/index.php/component/tilastot/?view=ottelu&amp;otteluid=993" TargetMode="External"/><Relationship Id="rId27" Type="http://schemas.openxmlformats.org/officeDocument/2006/relationships/hyperlink" Target="http://www.pesiksenmaailma.fi/index.php/component/tilastot/?view=ottelu&amp;otteluid=9985" TargetMode="External"/><Relationship Id="rId48" Type="http://schemas.openxmlformats.org/officeDocument/2006/relationships/hyperlink" Target="http://www.pesiksenmaailma.fi/index.php/component/tilastot/?view=ottelu&amp;otteluid=8595" TargetMode="External"/><Relationship Id="rId69" Type="http://schemas.openxmlformats.org/officeDocument/2006/relationships/hyperlink" Target="http://www.pesiksenmaailma.fi/index.php/component/tilastot/?view=ottelu&amp;otteluid=6703" TargetMode="External"/><Relationship Id="rId113" Type="http://schemas.openxmlformats.org/officeDocument/2006/relationships/hyperlink" Target="http://www.pesiksenmaailma.fi/index.php/component/tilastot/?view=ottelu&amp;otteluid=3554" TargetMode="External"/><Relationship Id="rId134" Type="http://schemas.openxmlformats.org/officeDocument/2006/relationships/hyperlink" Target="http://www.pesiksenmaailma.fi/index.php/component/tilastot/?view=ottelu&amp;otteluid=3838" TargetMode="External"/><Relationship Id="rId320" Type="http://schemas.openxmlformats.org/officeDocument/2006/relationships/hyperlink" Target="http://www.pesiksenmaailma.fi/index.php/component/tilastot/?view=ottelu&amp;otteluid=1142" TargetMode="External"/><Relationship Id="rId80" Type="http://schemas.openxmlformats.org/officeDocument/2006/relationships/hyperlink" Target="http://www.pesiksenmaailma.fi/index.php/component/tilastot/?view=ottelu&amp;otteluid=7372" TargetMode="External"/><Relationship Id="rId155" Type="http://schemas.openxmlformats.org/officeDocument/2006/relationships/hyperlink" Target="http://www.pesiksenmaailma.fi/index.php/component/tilastot/?view=ottelu&amp;otteluid=3236" TargetMode="External"/><Relationship Id="rId176" Type="http://schemas.openxmlformats.org/officeDocument/2006/relationships/hyperlink" Target="http://www.pesiksenmaailma.fi/index.php/component/tilastot/?view=ottelu&amp;otteluid=2926" TargetMode="External"/><Relationship Id="rId197" Type="http://schemas.openxmlformats.org/officeDocument/2006/relationships/hyperlink" Target="http://www.pesiksenmaailma.fi/index.php/component/tilastot/?view=ottelu&amp;otteluid=2452" TargetMode="External"/><Relationship Id="rId341" Type="http://schemas.openxmlformats.org/officeDocument/2006/relationships/hyperlink" Target="http://www.pesiksenmaailma.fi/index.php/component/tilastot/?view=ottelu&amp;otteluid=729" TargetMode="External"/><Relationship Id="rId362" Type="http://schemas.openxmlformats.org/officeDocument/2006/relationships/hyperlink" Target="http://www.pesiksenmaailma.fi/index.php/component/tilastot/?view=ottelu&amp;otteluid=354" TargetMode="External"/><Relationship Id="rId383" Type="http://schemas.openxmlformats.org/officeDocument/2006/relationships/hyperlink" Target="http://www.pesiksenmaailma.fi/index.php/component/tilastot/?view=ottelu&amp;otteluid=602" TargetMode="External"/><Relationship Id="rId201" Type="http://schemas.openxmlformats.org/officeDocument/2006/relationships/hyperlink" Target="http://www.pesiksenmaailma.fi/index.php/component/tilastot/?view=ottelu&amp;otteluid=2531" TargetMode="External"/><Relationship Id="rId222" Type="http://schemas.openxmlformats.org/officeDocument/2006/relationships/hyperlink" Target="http://www.pesiksenmaailma.fi/index.php/component/tilastot/?view=ottelu&amp;otteluid=2083" TargetMode="External"/><Relationship Id="rId243" Type="http://schemas.openxmlformats.org/officeDocument/2006/relationships/hyperlink" Target="http://www.pesiksenmaailma.fi/index.php/component/tilastot/?view=ottelu&amp;otteluid=1642" TargetMode="External"/><Relationship Id="rId264" Type="http://schemas.openxmlformats.org/officeDocument/2006/relationships/hyperlink" Target="http://www.pesiksenmaailma.fi/index.php/component/tilastot/?view=ottelu&amp;otteluid=1899" TargetMode="External"/><Relationship Id="rId285" Type="http://schemas.openxmlformats.org/officeDocument/2006/relationships/hyperlink" Target="http://www.pesiksenmaailma.fi/index.php/component/tilastot/?view=ottelu&amp;otteluid=1463" TargetMode="External"/><Relationship Id="rId17" Type="http://schemas.openxmlformats.org/officeDocument/2006/relationships/hyperlink" Target="http://www.pesiksenmaailma.fi/index.php/component/tilastot/?view=ottelu&amp;otteluid=9633" TargetMode="External"/><Relationship Id="rId38" Type="http://schemas.openxmlformats.org/officeDocument/2006/relationships/hyperlink" Target="http://www.pesiksenmaailma.fi/index.php/component/tilastot/?view=ottelu&amp;otteluid=8108" TargetMode="External"/><Relationship Id="rId59" Type="http://schemas.openxmlformats.org/officeDocument/2006/relationships/hyperlink" Target="http://www.pesiksenmaailma.fi/index.php/component/tilastot/?view=ottelu&amp;otteluid=6339" TargetMode="External"/><Relationship Id="rId103" Type="http://schemas.openxmlformats.org/officeDocument/2006/relationships/hyperlink" Target="http://www.pesiksenmaailma.fi/index.php/component/tilastot/?view=ottelu&amp;otteluid=5285" TargetMode="External"/><Relationship Id="rId124" Type="http://schemas.openxmlformats.org/officeDocument/2006/relationships/hyperlink" Target="http://www.pesiksenmaailma.fi/index.php/component/tilastot/?view=ottelu&amp;otteluid=3772" TargetMode="External"/><Relationship Id="rId310" Type="http://schemas.openxmlformats.org/officeDocument/2006/relationships/hyperlink" Target="http://www.pesiksenmaailma.fi/index.php/component/tilastot/?view=ottelu&amp;otteluid=1008" TargetMode="External"/><Relationship Id="rId70" Type="http://schemas.openxmlformats.org/officeDocument/2006/relationships/hyperlink" Target="http://www.pesiksenmaailma.fi/index.php/component/tilastot/?view=ottelu&amp;otteluid=6809" TargetMode="External"/><Relationship Id="rId91" Type="http://schemas.openxmlformats.org/officeDocument/2006/relationships/hyperlink" Target="http://www.pesiksenmaailma.fi/index.php/component/tilastot/?view=ottelu&amp;otteluid=4897" TargetMode="External"/><Relationship Id="rId145" Type="http://schemas.openxmlformats.org/officeDocument/2006/relationships/hyperlink" Target="http://www.pesiksenmaailma.fi/index.php/component/tilastot/?view=ottelu&amp;otteluid=3071" TargetMode="External"/><Relationship Id="rId166" Type="http://schemas.openxmlformats.org/officeDocument/2006/relationships/hyperlink" Target="http://www.pesiksenmaailma.fi/index.php/component/tilastot/?view=ottelu&amp;otteluid=2771" TargetMode="External"/><Relationship Id="rId187" Type="http://schemas.openxmlformats.org/officeDocument/2006/relationships/hyperlink" Target="http://www.pesiksenmaailma.fi/index.php/component/tilastot/?view=ottelu&amp;otteluid=2342" TargetMode="External"/><Relationship Id="rId331" Type="http://schemas.openxmlformats.org/officeDocument/2006/relationships/hyperlink" Target="http://www.pesiksenmaailma.fi/index.php/component/tilastot/?view=ottelu&amp;otteluid=1273" TargetMode="External"/><Relationship Id="rId352" Type="http://schemas.openxmlformats.org/officeDocument/2006/relationships/hyperlink" Target="http://www.pesiksenmaailma.fi/index.php/component/tilastot/?view=ottelu&amp;otteluid=862" TargetMode="External"/><Relationship Id="rId373" Type="http://schemas.openxmlformats.org/officeDocument/2006/relationships/hyperlink" Target="http://www.pesiksenmaailma.fi/index.php/component/tilastot/?view=ottelu&amp;otteluid=481" TargetMode="External"/><Relationship Id="rId394" Type="http://schemas.openxmlformats.org/officeDocument/2006/relationships/hyperlink" Target="http://www.pesiksenmaailma.fi/index.php/component/tilastot/?view=ottelu&amp;otteluid=65" TargetMode="External"/><Relationship Id="rId408" Type="http://schemas.openxmlformats.org/officeDocument/2006/relationships/hyperlink" Target="http://www.pesiksenmaailma.fi/index.php/component/tilastot/?view=ottelu&amp;otteluid=166" TargetMode="External"/><Relationship Id="rId1" Type="http://schemas.openxmlformats.org/officeDocument/2006/relationships/hyperlink" Target="http://www.pesiksenmaailma.fi/index.php/component/tilastot/?view=ottelu&amp;otteluid=9269" TargetMode="External"/><Relationship Id="rId212" Type="http://schemas.openxmlformats.org/officeDocument/2006/relationships/hyperlink" Target="http://www.pesiksenmaailma.fi/index.php/component/tilastot/?view=ottelu&amp;otteluid=2662" TargetMode="External"/><Relationship Id="rId233" Type="http://schemas.openxmlformats.org/officeDocument/2006/relationships/hyperlink" Target="http://www.pesiksenmaailma.fi/index.php/component/tilastot/?view=ottelu&amp;otteluid=2216" TargetMode="External"/><Relationship Id="rId254" Type="http://schemas.openxmlformats.org/officeDocument/2006/relationships/hyperlink" Target="http://www.pesiksenmaailma.fi/index.php/component/tilastot/?view=ottelu&amp;otteluid=1781" TargetMode="External"/><Relationship Id="rId28" Type="http://schemas.openxmlformats.org/officeDocument/2006/relationships/hyperlink" Target="http://www.pesiksenmaailma.fi/index.php/component/tilastot/?view=ottelu&amp;otteluid=10035" TargetMode="External"/><Relationship Id="rId49" Type="http://schemas.openxmlformats.org/officeDocument/2006/relationships/hyperlink" Target="http://www.pesiksenmaailma.fi/index.php/component/tilastot/?view=ottelu&amp;otteluid=8630" TargetMode="External"/><Relationship Id="rId114" Type="http://schemas.openxmlformats.org/officeDocument/2006/relationships/hyperlink" Target="http://www.pesiksenmaailma.fi/index.php/component/tilastot/?view=ottelu&amp;otteluid=3563" TargetMode="External"/><Relationship Id="rId275" Type="http://schemas.openxmlformats.org/officeDocument/2006/relationships/hyperlink" Target="http://www.pesiksenmaailma.fi/index.php/component/tilastot/?view=ottelu&amp;otteluid=1337" TargetMode="External"/><Relationship Id="rId296" Type="http://schemas.openxmlformats.org/officeDocument/2006/relationships/hyperlink" Target="http://www.pesiksenmaailma.fi/index.php/component/tilastot/?view=ottelu&amp;otteluid=1574" TargetMode="External"/><Relationship Id="rId300" Type="http://schemas.openxmlformats.org/officeDocument/2006/relationships/hyperlink" Target="http://www.pesiksenmaailma.fi/index.php/component/tilastot/?view=ottelu&amp;otteluid=1609" TargetMode="External"/><Relationship Id="rId60" Type="http://schemas.openxmlformats.org/officeDocument/2006/relationships/hyperlink" Target="http://www.pesiksenmaailma.fi/index.php/component/tilastot/?view=ottelu&amp;otteluid=6360" TargetMode="External"/><Relationship Id="rId81" Type="http://schemas.openxmlformats.org/officeDocument/2006/relationships/hyperlink" Target="http://www.pesiksenmaailma.fi/index.php/component/tilastot/?view=ottelu&amp;otteluid=7415" TargetMode="External"/><Relationship Id="rId135" Type="http://schemas.openxmlformats.org/officeDocument/2006/relationships/hyperlink" Target="http://www.pesiksenmaailma.fi/index.php/component/tilastot/?view=ottelu&amp;otteluid=3854" TargetMode="External"/><Relationship Id="rId156" Type="http://schemas.openxmlformats.org/officeDocument/2006/relationships/hyperlink" Target="http://www.pesiksenmaailma.fi/index.php/component/tilastot/?view=ottelu&amp;otteluid=3250" TargetMode="External"/><Relationship Id="rId177" Type="http://schemas.openxmlformats.org/officeDocument/2006/relationships/hyperlink" Target="http://www.pesiksenmaailma.fi/index.php/component/tilastot/?view=ottelu&amp;otteluid=2930" TargetMode="External"/><Relationship Id="rId198" Type="http://schemas.openxmlformats.org/officeDocument/2006/relationships/hyperlink" Target="http://www.pesiksenmaailma.fi/index.php/component/tilastot/?view=ottelu&amp;otteluid=2467" TargetMode="External"/><Relationship Id="rId321" Type="http://schemas.openxmlformats.org/officeDocument/2006/relationships/hyperlink" Target="http://www.pesiksenmaailma.fi/index.php/component/tilastot/?view=ottelu&amp;otteluid=1152" TargetMode="External"/><Relationship Id="rId342" Type="http://schemas.openxmlformats.org/officeDocument/2006/relationships/hyperlink" Target="http://www.pesiksenmaailma.fi/index.php/component/tilastot/?view=ottelu&amp;otteluid=747" TargetMode="External"/><Relationship Id="rId363" Type="http://schemas.openxmlformats.org/officeDocument/2006/relationships/hyperlink" Target="http://www.pesiksenmaailma.fi/index.php/component/tilastot/?view=ottelu&amp;otteluid=369" TargetMode="External"/><Relationship Id="rId384" Type="http://schemas.openxmlformats.org/officeDocument/2006/relationships/hyperlink" Target="http://www.pesiksenmaailma.fi/index.php/component/tilastot/?view=ottelu&amp;otteluid=616" TargetMode="External"/><Relationship Id="rId202" Type="http://schemas.openxmlformats.org/officeDocument/2006/relationships/hyperlink" Target="http://www.pesiksenmaailma.fi/index.php/component/tilastot/?view=ottelu&amp;otteluid=2538" TargetMode="External"/><Relationship Id="rId223" Type="http://schemas.openxmlformats.org/officeDocument/2006/relationships/hyperlink" Target="http://www.pesiksenmaailma.fi/index.php/component/tilastot/?view=ottelu&amp;otteluid=2088" TargetMode="External"/><Relationship Id="rId244" Type="http://schemas.openxmlformats.org/officeDocument/2006/relationships/hyperlink" Target="http://www.pesiksenmaailma.fi/index.php/component/tilastot/?view=ottelu&amp;otteluid=1655" TargetMode="External"/><Relationship Id="rId18" Type="http://schemas.openxmlformats.org/officeDocument/2006/relationships/hyperlink" Target="http://www.pesiksenmaailma.fi/index.php/component/tilastot/?view=ottelu&amp;otteluid=9672" TargetMode="External"/><Relationship Id="rId39" Type="http://schemas.openxmlformats.org/officeDocument/2006/relationships/hyperlink" Target="http://www.pesiksenmaailma.fi/index.php/component/tilastot/?view=ottelu&amp;otteluid=8151" TargetMode="External"/><Relationship Id="rId265" Type="http://schemas.openxmlformats.org/officeDocument/2006/relationships/hyperlink" Target="http://www.pesiksenmaailma.fi/index.php/component/tilastot/?view=ottelu&amp;otteluid=1907" TargetMode="External"/><Relationship Id="rId286" Type="http://schemas.openxmlformats.org/officeDocument/2006/relationships/hyperlink" Target="http://www.pesiksenmaailma.fi/index.php/component/tilastot/?view=ottelu&amp;otteluid=1470" TargetMode="External"/><Relationship Id="rId50" Type="http://schemas.openxmlformats.org/officeDocument/2006/relationships/hyperlink" Target="http://www.pesiksenmaailma.fi/index.php/component/tilastot/?view=ottelu&amp;otteluid=8706" TargetMode="External"/><Relationship Id="rId104" Type="http://schemas.openxmlformats.org/officeDocument/2006/relationships/hyperlink" Target="http://www.pesiksenmaailma.fi/index.php/component/tilastot/?view=ottelu&amp;otteluid=5294" TargetMode="External"/><Relationship Id="rId125" Type="http://schemas.openxmlformats.org/officeDocument/2006/relationships/hyperlink" Target="http://www.pesiksenmaailma.fi/index.php/component/tilastot/?view=ottelu&amp;otteluid=3782" TargetMode="External"/><Relationship Id="rId146" Type="http://schemas.openxmlformats.org/officeDocument/2006/relationships/hyperlink" Target="http://www.pesiksenmaailma.fi/index.php/component/tilastot/?view=ottelu&amp;otteluid=3103" TargetMode="External"/><Relationship Id="rId167" Type="http://schemas.openxmlformats.org/officeDocument/2006/relationships/hyperlink" Target="http://www.pesiksenmaailma.fi/index.php/component/tilastot/?view=ottelu&amp;otteluid=2785" TargetMode="External"/><Relationship Id="rId188" Type="http://schemas.openxmlformats.org/officeDocument/2006/relationships/hyperlink" Target="http://www.pesiksenmaailma.fi/index.php/component/tilastot/?view=ottelu&amp;otteluid=2349" TargetMode="External"/><Relationship Id="rId311" Type="http://schemas.openxmlformats.org/officeDocument/2006/relationships/hyperlink" Target="http://www.pesiksenmaailma.fi/index.php/component/tilastot/?view=ottelu&amp;otteluid=1024" TargetMode="External"/><Relationship Id="rId332" Type="http://schemas.openxmlformats.org/officeDocument/2006/relationships/hyperlink" Target="http://www.pesiksenmaailma.fi/index.php/component/tilastot/?view=ottelu&amp;otteluid=1280" TargetMode="External"/><Relationship Id="rId353" Type="http://schemas.openxmlformats.org/officeDocument/2006/relationships/hyperlink" Target="http://www.pesiksenmaailma.fi/index.php/component/tilastot/?view=ottelu&amp;otteluid=876" TargetMode="External"/><Relationship Id="rId374" Type="http://schemas.openxmlformats.org/officeDocument/2006/relationships/hyperlink" Target="http://www.pesiksenmaailma.fi/index.php/component/tilastot/?view=ottelu&amp;otteluid=497" TargetMode="External"/><Relationship Id="rId395" Type="http://schemas.openxmlformats.org/officeDocument/2006/relationships/hyperlink" Target="http://www.pesiksenmaailma.fi/index.php/component/tilastot/?view=ottelu&amp;otteluid=76" TargetMode="External"/><Relationship Id="rId409" Type="http://schemas.openxmlformats.org/officeDocument/2006/relationships/hyperlink" Target="http://www.pesiksenmaailma.fi/index.php/component/tilastot/?view=ottelu&amp;otteluid=175" TargetMode="External"/><Relationship Id="rId71" Type="http://schemas.openxmlformats.org/officeDocument/2006/relationships/hyperlink" Target="http://www.pesiksenmaailma.fi/index.php/component/tilastot/?view=ottelu&amp;otteluid=6831" TargetMode="External"/><Relationship Id="rId92" Type="http://schemas.openxmlformats.org/officeDocument/2006/relationships/hyperlink" Target="http://www.pesiksenmaailma.fi/index.php/component/tilastot/?view=ottelu&amp;otteluid=4905" TargetMode="External"/><Relationship Id="rId213" Type="http://schemas.openxmlformats.org/officeDocument/2006/relationships/hyperlink" Target="http://www.pesiksenmaailma.fi/index.php/component/tilastot/?view=ottelu&amp;otteluid=1964" TargetMode="External"/><Relationship Id="rId234" Type="http://schemas.openxmlformats.org/officeDocument/2006/relationships/hyperlink" Target="http://www.pesiksenmaailma.fi/index.php/component/tilastot/?view=ottelu&amp;otteluid=2234" TargetMode="External"/><Relationship Id="rId2" Type="http://schemas.openxmlformats.org/officeDocument/2006/relationships/hyperlink" Target="http://www.pesiksenmaailma.fi/index.php/component/tilastot/?view=ottelu&amp;otteluid=9276" TargetMode="External"/><Relationship Id="rId29" Type="http://schemas.openxmlformats.org/officeDocument/2006/relationships/hyperlink" Target="http://www.pesiksenmaailma.fi/index.php/component/tilastot/?view=ottelu&amp;otteluid=7682" TargetMode="External"/><Relationship Id="rId255" Type="http://schemas.openxmlformats.org/officeDocument/2006/relationships/hyperlink" Target="http://www.pesiksenmaailma.fi/index.php/component/tilastot/?view=ottelu&amp;otteluid=1796" TargetMode="External"/><Relationship Id="rId276" Type="http://schemas.openxmlformats.org/officeDocument/2006/relationships/hyperlink" Target="http://www.pesiksenmaailma.fi/index.php/component/tilastot/?view=ottelu&amp;otteluid=1351" TargetMode="External"/><Relationship Id="rId297" Type="http://schemas.openxmlformats.org/officeDocument/2006/relationships/hyperlink" Target="http://www.pesiksenmaailma.fi/index.php/component/tilastot/?view=ottelu&amp;otteluid=1578" TargetMode="External"/><Relationship Id="rId40" Type="http://schemas.openxmlformats.org/officeDocument/2006/relationships/hyperlink" Target="http://www.pesiksenmaailma.fi/index.php/component/tilastot/?view=ottelu&amp;otteluid=8160" TargetMode="External"/><Relationship Id="rId115" Type="http://schemas.openxmlformats.org/officeDocument/2006/relationships/hyperlink" Target="http://www.pesiksenmaailma.fi/index.php/component/tilastot/?view=ottelu&amp;otteluid=3565" TargetMode="External"/><Relationship Id="rId136" Type="http://schemas.openxmlformats.org/officeDocument/2006/relationships/hyperlink" Target="http://www.pesiksenmaailma.fi/index.php/component/tilastot/?view=ottelu&amp;otteluid=3861" TargetMode="External"/><Relationship Id="rId157" Type="http://schemas.openxmlformats.org/officeDocument/2006/relationships/hyperlink" Target="http://www.pesiksenmaailma.fi/index.php/component/tilastot/?view=ottelu&amp;otteluid=2673" TargetMode="External"/><Relationship Id="rId178" Type="http://schemas.openxmlformats.org/officeDocument/2006/relationships/hyperlink" Target="http://www.pesiksenmaailma.fi/index.php/component/tilastot/?view=ottelu&amp;otteluid=2945" TargetMode="External"/><Relationship Id="rId301" Type="http://schemas.openxmlformats.org/officeDocument/2006/relationships/hyperlink" Target="http://www.pesiksenmaailma.fi/index.php/component/tilastot/?view=ottelu&amp;otteluid=1611" TargetMode="External"/><Relationship Id="rId322" Type="http://schemas.openxmlformats.org/officeDocument/2006/relationships/hyperlink" Target="http://www.pesiksenmaailma.fi/index.php/component/tilastot/?view=ottelu&amp;otteluid=1163" TargetMode="External"/><Relationship Id="rId343" Type="http://schemas.openxmlformats.org/officeDocument/2006/relationships/hyperlink" Target="http://www.pesiksenmaailma.fi/index.php/component/tilastot/?view=ottelu&amp;otteluid=762" TargetMode="External"/><Relationship Id="rId364" Type="http://schemas.openxmlformats.org/officeDocument/2006/relationships/hyperlink" Target="http://www.pesiksenmaailma.fi/index.php/component/tilastot/?view=ottelu&amp;otteluid=382" TargetMode="External"/><Relationship Id="rId61" Type="http://schemas.openxmlformats.org/officeDocument/2006/relationships/hyperlink" Target="http://www.pesiksenmaailma.fi/index.php/component/tilastot/?view=ottelu&amp;otteluid=6374" TargetMode="External"/><Relationship Id="rId82" Type="http://schemas.openxmlformats.org/officeDocument/2006/relationships/hyperlink" Target="http://www.pesiksenmaailma.fi/index.php/component/tilastot/?view=ottelu&amp;otteluid=7419" TargetMode="External"/><Relationship Id="rId199" Type="http://schemas.openxmlformats.org/officeDocument/2006/relationships/hyperlink" Target="http://www.pesiksenmaailma.fi/index.php/component/tilastot/?view=ottelu&amp;otteluid=2486" TargetMode="External"/><Relationship Id="rId203" Type="http://schemas.openxmlformats.org/officeDocument/2006/relationships/hyperlink" Target="http://www.pesiksenmaailma.fi/index.php/component/tilastot/?view=ottelu&amp;otteluid=2550" TargetMode="External"/><Relationship Id="rId385" Type="http://schemas.openxmlformats.org/officeDocument/2006/relationships/hyperlink" Target="http://www.pesiksenmaailma.fi/index.php/component/tilastot/?view=ottelu&amp;otteluid=6" TargetMode="External"/><Relationship Id="rId19" Type="http://schemas.openxmlformats.org/officeDocument/2006/relationships/hyperlink" Target="http://www.pesiksenmaailma.fi/index.php/component/tilastot/?view=ottelu&amp;otteluid=9675" TargetMode="External"/><Relationship Id="rId224" Type="http://schemas.openxmlformats.org/officeDocument/2006/relationships/hyperlink" Target="http://www.pesiksenmaailma.fi/index.php/component/tilastot/?view=ottelu&amp;otteluid=2099" TargetMode="External"/><Relationship Id="rId245" Type="http://schemas.openxmlformats.org/officeDocument/2006/relationships/hyperlink" Target="http://www.pesiksenmaailma.fi/index.php/component/tilastot/?view=ottelu&amp;otteluid=1676" TargetMode="External"/><Relationship Id="rId266" Type="http://schemas.openxmlformats.org/officeDocument/2006/relationships/hyperlink" Target="http://www.pesiksenmaailma.fi/index.php/component/tilastot/?view=ottelu&amp;otteluid=1923" TargetMode="External"/><Relationship Id="rId287" Type="http://schemas.openxmlformats.org/officeDocument/2006/relationships/hyperlink" Target="http://www.pesiksenmaailma.fi/index.php/component/tilastot/?view=ottelu&amp;otteluid=1504" TargetMode="External"/><Relationship Id="rId410" Type="http://schemas.openxmlformats.org/officeDocument/2006/relationships/hyperlink" Target="http://www.pesiksenmaailma.fi/index.php/component/tilastot/?view=ottelu&amp;otteluid=180" TargetMode="External"/><Relationship Id="rId30" Type="http://schemas.openxmlformats.org/officeDocument/2006/relationships/hyperlink" Target="http://www.pesiksenmaailma.fi/index.php/component/tilastot/?view=ottelu&amp;otteluid=7705" TargetMode="External"/><Relationship Id="rId105" Type="http://schemas.openxmlformats.org/officeDocument/2006/relationships/hyperlink" Target="http://www.pesiksenmaailma.fi/index.php/component/tilastot/?view=ottelu&amp;otteluid=5431" TargetMode="External"/><Relationship Id="rId126" Type="http://schemas.openxmlformats.org/officeDocument/2006/relationships/hyperlink" Target="http://www.pesiksenmaailma.fi/index.php/component/tilastot/?view=ottelu&amp;otteluid=3786" TargetMode="External"/><Relationship Id="rId147" Type="http://schemas.openxmlformats.org/officeDocument/2006/relationships/hyperlink" Target="http://www.pesiksenmaailma.fi/index.php/component/tilastot/?view=ottelu&amp;otteluid=3179" TargetMode="External"/><Relationship Id="rId168" Type="http://schemas.openxmlformats.org/officeDocument/2006/relationships/hyperlink" Target="http://www.pesiksenmaailma.fi/index.php/component/tilastot/?view=ottelu&amp;otteluid=2800" TargetMode="External"/><Relationship Id="rId312" Type="http://schemas.openxmlformats.org/officeDocument/2006/relationships/hyperlink" Target="http://www.pesiksenmaailma.fi/index.php/component/tilastot/?view=ottelu&amp;otteluid=1038" TargetMode="External"/><Relationship Id="rId333" Type="http://schemas.openxmlformats.org/officeDocument/2006/relationships/hyperlink" Target="http://www.pesiksenmaailma.fi/index.php/component/tilastot/?view=ottelu&amp;otteluid=640" TargetMode="External"/><Relationship Id="rId354" Type="http://schemas.openxmlformats.org/officeDocument/2006/relationships/hyperlink" Target="http://www.pesiksenmaailma.fi/index.php/component/tilastot/?view=ottelu&amp;otteluid=888" TargetMode="External"/><Relationship Id="rId51" Type="http://schemas.openxmlformats.org/officeDocument/2006/relationships/hyperlink" Target="http://www.pesiksenmaailma.fi/index.php/component/tilastot/?view=ottelu&amp;otteluid=8707" TargetMode="External"/><Relationship Id="rId72" Type="http://schemas.openxmlformats.org/officeDocument/2006/relationships/hyperlink" Target="http://www.pesiksenmaailma.fi/index.php/component/tilastot/?view=ottelu&amp;otteluid=6904" TargetMode="External"/><Relationship Id="rId93" Type="http://schemas.openxmlformats.org/officeDocument/2006/relationships/hyperlink" Target="http://www.pesiksenmaailma.fi/index.php/component/tilastot/?view=ottelu&amp;otteluid=4952" TargetMode="External"/><Relationship Id="rId189" Type="http://schemas.openxmlformats.org/officeDocument/2006/relationships/hyperlink" Target="http://www.pesiksenmaailma.fi/index.php/component/tilastot/?view=ottelu&amp;otteluid=2363" TargetMode="External"/><Relationship Id="rId375" Type="http://schemas.openxmlformats.org/officeDocument/2006/relationships/hyperlink" Target="http://www.pesiksenmaailma.fi/index.php/component/tilastot/?view=ottelu&amp;otteluid=509" TargetMode="External"/><Relationship Id="rId396" Type="http://schemas.openxmlformats.org/officeDocument/2006/relationships/hyperlink" Target="http://www.pesiksenmaailma.fi/index.php/component/tilastot/?view=ottelu&amp;otteluid=84" TargetMode="External"/><Relationship Id="rId3" Type="http://schemas.openxmlformats.org/officeDocument/2006/relationships/hyperlink" Target="http://www.pesiksenmaailma.fi/index.php/component/tilastot/?view=ottelu&amp;otteluid=9281" TargetMode="External"/><Relationship Id="rId214" Type="http://schemas.openxmlformats.org/officeDocument/2006/relationships/hyperlink" Target="http://www.pesiksenmaailma.fi/index.php/component/tilastot/?view=ottelu&amp;otteluid=1977" TargetMode="External"/><Relationship Id="rId235" Type="http://schemas.openxmlformats.org/officeDocument/2006/relationships/hyperlink" Target="http://www.pesiksenmaailma.fi/index.php/component/tilastot/?view=ottelu&amp;otteluid=2245" TargetMode="External"/><Relationship Id="rId256" Type="http://schemas.openxmlformats.org/officeDocument/2006/relationships/hyperlink" Target="http://www.pesiksenmaailma.fi/index.php/component/tilastot/?view=ottelu&amp;otteluid=1799" TargetMode="External"/><Relationship Id="rId277" Type="http://schemas.openxmlformats.org/officeDocument/2006/relationships/hyperlink" Target="http://www.pesiksenmaailma.fi/index.php/component/tilastot/?view=ottelu&amp;otteluid=1364" TargetMode="External"/><Relationship Id="rId298" Type="http://schemas.openxmlformats.org/officeDocument/2006/relationships/hyperlink" Target="http://www.pesiksenmaailma.fi/index.php/component/tilastot/?view=ottelu&amp;otteluid=1594" TargetMode="External"/><Relationship Id="rId400" Type="http://schemas.openxmlformats.org/officeDocument/2006/relationships/hyperlink" Target="http://www.pesiksenmaailma.fi/index.php/component/tilastot/?view=ottelu&amp;otteluid=103" TargetMode="External"/><Relationship Id="rId116" Type="http://schemas.openxmlformats.org/officeDocument/2006/relationships/hyperlink" Target="http://www.pesiksenmaailma.fi/index.php/component/tilastot/?view=ottelu&amp;otteluid=3603" TargetMode="External"/><Relationship Id="rId137" Type="http://schemas.openxmlformats.org/officeDocument/2006/relationships/hyperlink" Target="http://www.pesiksenmaailma.fi/index.php/component/tilastot/?view=ottelu&amp;otteluid=3863" TargetMode="External"/><Relationship Id="rId158" Type="http://schemas.openxmlformats.org/officeDocument/2006/relationships/hyperlink" Target="http://www.pesiksenmaailma.fi/index.php/component/tilastot/?view=ottelu&amp;otteluid=2684" TargetMode="External"/><Relationship Id="rId302" Type="http://schemas.openxmlformats.org/officeDocument/2006/relationships/hyperlink" Target="http://www.pesiksenmaailma.fi/index.php/component/tilastot/?view=ottelu&amp;otteluid=1616" TargetMode="External"/><Relationship Id="rId323" Type="http://schemas.openxmlformats.org/officeDocument/2006/relationships/hyperlink" Target="http://www.pesiksenmaailma.fi/index.php/component/tilastot/?view=ottelu&amp;otteluid=1182" TargetMode="External"/><Relationship Id="rId344" Type="http://schemas.openxmlformats.org/officeDocument/2006/relationships/hyperlink" Target="http://www.pesiksenmaailma.fi/index.php/component/tilastot/?view=ottelu&amp;otteluid=776" TargetMode="External"/><Relationship Id="rId20" Type="http://schemas.openxmlformats.org/officeDocument/2006/relationships/hyperlink" Target="http://www.pesiksenmaailma.fi/index.php/component/tilastot/?view=ottelu&amp;otteluid=9726" TargetMode="External"/><Relationship Id="rId41" Type="http://schemas.openxmlformats.org/officeDocument/2006/relationships/hyperlink" Target="http://www.pesiksenmaailma.fi/index.php/component/tilastot/?view=ottelu&amp;otteluid=8301" TargetMode="External"/><Relationship Id="rId62" Type="http://schemas.openxmlformats.org/officeDocument/2006/relationships/hyperlink" Target="http://www.pesiksenmaailma.fi/index.php/component/tilastot/?view=ottelu&amp;otteluid=6413" TargetMode="External"/><Relationship Id="rId83" Type="http://schemas.openxmlformats.org/officeDocument/2006/relationships/hyperlink" Target="http://www.pesiksenmaailma.fi/index.php/component/tilastot/?view=ottelu&amp;otteluid=7420" TargetMode="External"/><Relationship Id="rId179" Type="http://schemas.openxmlformats.org/officeDocument/2006/relationships/hyperlink" Target="http://www.pesiksenmaailma.fi/index.php/component/tilastot/?view=ottelu&amp;otteluid=2951" TargetMode="External"/><Relationship Id="rId365" Type="http://schemas.openxmlformats.org/officeDocument/2006/relationships/hyperlink" Target="http://www.pesiksenmaailma.fi/index.php/component/tilastot/?view=ottelu&amp;otteluid=388" TargetMode="External"/><Relationship Id="rId386" Type="http://schemas.openxmlformats.org/officeDocument/2006/relationships/hyperlink" Target="http://www.pesiksenmaailma.fi/index.php/component/tilastot/?view=ottelu&amp;otteluid=13" TargetMode="External"/><Relationship Id="rId190" Type="http://schemas.openxmlformats.org/officeDocument/2006/relationships/hyperlink" Target="http://www.pesiksenmaailma.fi/index.php/component/tilastot/?view=ottelu&amp;otteluid=2383" TargetMode="External"/><Relationship Id="rId204" Type="http://schemas.openxmlformats.org/officeDocument/2006/relationships/hyperlink" Target="http://www.pesiksenmaailma.fi/index.php/component/tilastot/?view=ottelu&amp;otteluid=2561" TargetMode="External"/><Relationship Id="rId225" Type="http://schemas.openxmlformats.org/officeDocument/2006/relationships/hyperlink" Target="http://www.pesiksenmaailma.fi/index.php/component/tilastot/?view=ottelu&amp;otteluid=2107" TargetMode="External"/><Relationship Id="rId246" Type="http://schemas.openxmlformats.org/officeDocument/2006/relationships/hyperlink" Target="http://www.pesiksenmaailma.fi/index.php/component/tilastot/?view=ottelu&amp;otteluid=1684" TargetMode="External"/><Relationship Id="rId267" Type="http://schemas.openxmlformats.org/officeDocument/2006/relationships/hyperlink" Target="http://www.pesiksenmaailma.fi/index.php/component/tilastot/?view=ottelu&amp;otteluid=1926" TargetMode="External"/><Relationship Id="rId288" Type="http://schemas.openxmlformats.org/officeDocument/2006/relationships/hyperlink" Target="http://www.pesiksenmaailma.fi/index.php/component/tilastot/?view=ottelu&amp;otteluid=1509" TargetMode="External"/><Relationship Id="rId106" Type="http://schemas.openxmlformats.org/officeDocument/2006/relationships/hyperlink" Target="http://www.pesiksenmaailma.fi/index.php/component/tilastot/?view=ottelu&amp;otteluid=5567" TargetMode="External"/><Relationship Id="rId127" Type="http://schemas.openxmlformats.org/officeDocument/2006/relationships/hyperlink" Target="http://www.pesiksenmaailma.fi/index.php/component/tilastot/?view=ottelu&amp;otteluid=3798" TargetMode="External"/><Relationship Id="rId313" Type="http://schemas.openxmlformats.org/officeDocument/2006/relationships/hyperlink" Target="http://www.pesiksenmaailma.fi/index.php/component/tilastot/?view=ottelu&amp;otteluid=1052" TargetMode="External"/><Relationship Id="rId10" Type="http://schemas.openxmlformats.org/officeDocument/2006/relationships/hyperlink" Target="http://www.pesiksenmaailma.fi/index.php/component/tilastot/?view=ottelu&amp;otteluid=9401" TargetMode="External"/><Relationship Id="rId31" Type="http://schemas.openxmlformats.org/officeDocument/2006/relationships/hyperlink" Target="http://www.pesiksenmaailma.fi/index.php/component/tilastot/?view=ottelu&amp;otteluid=7741" TargetMode="External"/><Relationship Id="rId52" Type="http://schemas.openxmlformats.org/officeDocument/2006/relationships/hyperlink" Target="http://www.pesiksenmaailma.fi/index.php/component/tilastot/?view=ottelu&amp;otteluid=8716" TargetMode="External"/><Relationship Id="rId73" Type="http://schemas.openxmlformats.org/officeDocument/2006/relationships/hyperlink" Target="http://www.pesiksenmaailma.fi/index.php/component/tilastot/?view=ottelu&amp;otteluid=6928" TargetMode="External"/><Relationship Id="rId94" Type="http://schemas.openxmlformats.org/officeDocument/2006/relationships/hyperlink" Target="http://www.pesiksenmaailma.fi/index.php/component/tilastot/?view=ottelu&amp;otteluid=4959" TargetMode="External"/><Relationship Id="rId148" Type="http://schemas.openxmlformats.org/officeDocument/2006/relationships/hyperlink" Target="http://www.pesiksenmaailma.fi/index.php/component/tilastot/?view=ottelu&amp;otteluid=3188" TargetMode="External"/><Relationship Id="rId169" Type="http://schemas.openxmlformats.org/officeDocument/2006/relationships/hyperlink" Target="http://www.pesiksenmaailma.fi/index.php/component/tilastot/?view=ottelu&amp;otteluid=2834" TargetMode="External"/><Relationship Id="rId334" Type="http://schemas.openxmlformats.org/officeDocument/2006/relationships/hyperlink" Target="http://www.pesiksenmaailma.fi/index.php/component/tilastot/?view=ottelu&amp;otteluid=645" TargetMode="External"/><Relationship Id="rId355" Type="http://schemas.openxmlformats.org/officeDocument/2006/relationships/hyperlink" Target="http://www.pesiksenmaailma.fi/index.php/component/tilastot/?view=ottelu&amp;otteluid=902" TargetMode="External"/><Relationship Id="rId376" Type="http://schemas.openxmlformats.org/officeDocument/2006/relationships/hyperlink" Target="http://www.pesiksenmaailma.fi/index.php/component/tilastot/?view=ottelu&amp;otteluid=521" TargetMode="External"/><Relationship Id="rId397" Type="http://schemas.openxmlformats.org/officeDocument/2006/relationships/hyperlink" Target="http://www.pesiksenmaailma.fi/index.php/component/tilastot/?view=ottelu&amp;otteluid=91" TargetMode="External"/><Relationship Id="rId4" Type="http://schemas.openxmlformats.org/officeDocument/2006/relationships/hyperlink" Target="http://www.pesiksenmaailma.fi/index.php/component/tilastot/?view=ottelu&amp;otteluid=9286" TargetMode="External"/><Relationship Id="rId180" Type="http://schemas.openxmlformats.org/officeDocument/2006/relationships/hyperlink" Target="http://www.pesiksenmaailma.fi/index.php/component/tilastot/?view=ottelu&amp;otteluid=2958" TargetMode="External"/><Relationship Id="rId215" Type="http://schemas.openxmlformats.org/officeDocument/2006/relationships/hyperlink" Target="http://www.pesiksenmaailma.fi/index.php/component/tilastot/?view=ottelu&amp;otteluid=1979" TargetMode="External"/><Relationship Id="rId236" Type="http://schemas.openxmlformats.org/officeDocument/2006/relationships/hyperlink" Target="http://www.pesiksenmaailma.fi/index.php/component/tilastot/?view=ottelu&amp;otteluid=2259" TargetMode="External"/><Relationship Id="rId257" Type="http://schemas.openxmlformats.org/officeDocument/2006/relationships/hyperlink" Target="http://www.pesiksenmaailma.fi/index.php/component/tilastot/?view=ottelu&amp;otteluid=1809" TargetMode="External"/><Relationship Id="rId278" Type="http://schemas.openxmlformats.org/officeDocument/2006/relationships/hyperlink" Target="http://www.pesiksenmaailma.fi/index.php/component/tilastot/?view=ottelu&amp;otteluid=1366" TargetMode="External"/><Relationship Id="rId401" Type="http://schemas.openxmlformats.org/officeDocument/2006/relationships/hyperlink" Target="http://www.pesiksenmaailma.fi/index.php/component/tilastot/?view=ottelu&amp;otteluid=123" TargetMode="External"/><Relationship Id="rId303" Type="http://schemas.openxmlformats.org/officeDocument/2006/relationships/hyperlink" Target="http://www.pesiksenmaailma.fi/index.php/component/tilastot/?view=ottelu&amp;otteluid=1619" TargetMode="External"/><Relationship Id="rId42" Type="http://schemas.openxmlformats.org/officeDocument/2006/relationships/hyperlink" Target="http://www.pesiksenmaailma.fi/index.php/component/tilastot/?view=ottelu&amp;otteluid=8347" TargetMode="External"/><Relationship Id="rId84" Type="http://schemas.openxmlformats.org/officeDocument/2006/relationships/hyperlink" Target="http://www.pesiksenmaailma.fi/index.php/component/tilastot/?view=ottelu&amp;otteluid=4393" TargetMode="External"/><Relationship Id="rId138" Type="http://schemas.openxmlformats.org/officeDocument/2006/relationships/hyperlink" Target="http://www.pesiksenmaailma.fi/index.php/component/tilastot/?view=ottelu&amp;otteluid=3869" TargetMode="External"/><Relationship Id="rId345" Type="http://schemas.openxmlformats.org/officeDocument/2006/relationships/hyperlink" Target="http://www.pesiksenmaailma.fi/index.php/component/tilastot/?view=ottelu&amp;otteluid=786" TargetMode="External"/><Relationship Id="rId387" Type="http://schemas.openxmlformats.org/officeDocument/2006/relationships/hyperlink" Target="http://www.pesiksenmaailma.fi/index.php/component/tilastot/?view=ottelu&amp;otteluid=21" TargetMode="External"/><Relationship Id="rId191" Type="http://schemas.openxmlformats.org/officeDocument/2006/relationships/hyperlink" Target="http://www.pesiksenmaailma.fi/index.php/component/tilastot/?view=ottelu&amp;otteluid=2386" TargetMode="External"/><Relationship Id="rId205" Type="http://schemas.openxmlformats.org/officeDocument/2006/relationships/hyperlink" Target="http://www.pesiksenmaailma.fi/index.php/component/tilastot/?view=ottelu&amp;otteluid=2569" TargetMode="External"/><Relationship Id="rId247" Type="http://schemas.openxmlformats.org/officeDocument/2006/relationships/hyperlink" Target="http://www.pesiksenmaailma.fi/index.php/component/tilastot/?view=ottelu&amp;otteluid=1694" TargetMode="External"/><Relationship Id="rId107" Type="http://schemas.openxmlformats.org/officeDocument/2006/relationships/hyperlink" Target="http://www.pesiksenmaailma.fi/index.php/component/tilastot/?view=ottelu&amp;otteluid=5643" TargetMode="External"/><Relationship Id="rId289" Type="http://schemas.openxmlformats.org/officeDocument/2006/relationships/hyperlink" Target="http://www.pesiksenmaailma.fi/index.php/component/tilastot/?view=ottelu&amp;otteluid=1512" TargetMode="External"/><Relationship Id="rId11" Type="http://schemas.openxmlformats.org/officeDocument/2006/relationships/hyperlink" Target="http://www.pesiksenmaailma.fi/index.php/component/tilastot/?view=ottelu&amp;otteluid=9403" TargetMode="External"/><Relationship Id="rId53" Type="http://schemas.openxmlformats.org/officeDocument/2006/relationships/hyperlink" Target="http://www.pesiksenmaailma.fi/index.php/component/tilastot/?view=ottelu&amp;otteluid=8722" TargetMode="External"/><Relationship Id="rId149" Type="http://schemas.openxmlformats.org/officeDocument/2006/relationships/hyperlink" Target="http://www.pesiksenmaailma.fi/index.php/component/tilastot/?view=ottelu&amp;otteluid=3193" TargetMode="External"/><Relationship Id="rId314" Type="http://schemas.openxmlformats.org/officeDocument/2006/relationships/hyperlink" Target="http://www.pesiksenmaailma.fi/index.php/component/tilastot/?view=ottelu&amp;otteluid=1059" TargetMode="External"/><Relationship Id="rId356" Type="http://schemas.openxmlformats.org/officeDocument/2006/relationships/hyperlink" Target="http://www.pesiksenmaailma.fi/index.php/component/tilastot/?view=ottelu&amp;otteluid=908" TargetMode="External"/><Relationship Id="rId398" Type="http://schemas.openxmlformats.org/officeDocument/2006/relationships/hyperlink" Target="http://www.pesiksenmaailma.fi/index.php/component/tilastot/?view=ottelu&amp;otteluid=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140625" style="62" customWidth="1"/>
    <col min="4" max="4" width="8.285156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3.7109375" style="62" customWidth="1"/>
    <col min="34" max="34" width="12.7109375" style="62" customWidth="1"/>
    <col min="35" max="35" width="12.85546875" style="62" customWidth="1"/>
    <col min="36" max="36" width="13.7109375" style="62" customWidth="1"/>
    <col min="37" max="37" width="0.7109375" style="62" customWidth="1"/>
    <col min="38" max="40" width="6.7109375" style="62" customWidth="1"/>
    <col min="41" max="41" width="6.140625" style="62" customWidth="1"/>
    <col min="42" max="42" width="5.28515625" style="62" customWidth="1"/>
    <col min="43" max="43" width="5.5703125" style="62" bestFit="1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27" t="s">
        <v>68</v>
      </c>
      <c r="C1" s="6"/>
      <c r="D1" s="7"/>
      <c r="E1" s="94" t="s">
        <v>148</v>
      </c>
      <c r="F1" s="8"/>
      <c r="G1" s="8"/>
      <c r="H1" s="8"/>
      <c r="I1" s="8"/>
      <c r="J1" s="8"/>
      <c r="K1" s="8"/>
      <c r="L1" s="8"/>
      <c r="M1" s="6"/>
      <c r="N1" s="6"/>
      <c r="O1" s="108"/>
      <c r="P1" s="108"/>
      <c r="Q1" s="108"/>
      <c r="R1" s="108"/>
      <c r="S1" s="108"/>
      <c r="T1" s="10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  <c r="AS1" s="41"/>
      <c r="AT1" s="41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151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99"/>
      <c r="AA2" s="20"/>
      <c r="AB2" s="23" t="s">
        <v>159</v>
      </c>
      <c r="AC2" s="21"/>
      <c r="AD2" s="15"/>
      <c r="AE2" s="22"/>
      <c r="AF2" s="20"/>
      <c r="AG2" s="23" t="s">
        <v>59</v>
      </c>
      <c r="AH2" s="15"/>
      <c r="AI2" s="15"/>
      <c r="AJ2" s="16"/>
      <c r="AK2" s="20"/>
      <c r="AL2" s="23" t="s">
        <v>61</v>
      </c>
      <c r="AM2" s="21"/>
      <c r="AN2" s="15"/>
      <c r="AO2" s="141" t="s">
        <v>150</v>
      </c>
      <c r="AP2" s="15"/>
      <c r="AQ2" s="16"/>
      <c r="AR2" s="41"/>
      <c r="AS2" s="41"/>
      <c r="AT2" s="41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34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34</v>
      </c>
      <c r="AE3" s="19" t="s">
        <v>17</v>
      </c>
      <c r="AF3" s="25"/>
      <c r="AG3" s="19" t="s">
        <v>64</v>
      </c>
      <c r="AH3" s="19" t="s">
        <v>65</v>
      </c>
      <c r="AI3" s="16" t="s">
        <v>66</v>
      </c>
      <c r="AJ3" s="19" t="s">
        <v>67</v>
      </c>
      <c r="AK3" s="25"/>
      <c r="AL3" s="19" t="s">
        <v>23</v>
      </c>
      <c r="AM3" s="19" t="s">
        <v>24</v>
      </c>
      <c r="AN3" s="16" t="s">
        <v>60</v>
      </c>
      <c r="AO3" s="16" t="s">
        <v>30</v>
      </c>
      <c r="AP3" s="18" t="s">
        <v>31</v>
      </c>
      <c r="AQ3" s="19" t="s">
        <v>32</v>
      </c>
      <c r="AR3" s="41"/>
      <c r="AS3" s="41"/>
      <c r="AT3" s="41"/>
    </row>
    <row r="4" spans="1:46" s="4" customFormat="1" ht="15" customHeight="1" x14ac:dyDescent="0.25">
      <c r="A4" s="2"/>
      <c r="B4" s="165">
        <v>1988</v>
      </c>
      <c r="C4" s="165" t="s">
        <v>73</v>
      </c>
      <c r="D4" s="160" t="s">
        <v>170</v>
      </c>
      <c r="E4" s="165"/>
      <c r="F4" s="160" t="s">
        <v>171</v>
      </c>
      <c r="G4" s="161"/>
      <c r="H4" s="162"/>
      <c r="I4" s="165"/>
      <c r="J4" s="165"/>
      <c r="K4" s="165"/>
      <c r="L4" s="165"/>
      <c r="M4" s="165"/>
      <c r="N4" s="166"/>
      <c r="O4" s="32"/>
      <c r="P4" s="19"/>
      <c r="Q4" s="19"/>
      <c r="R4" s="19"/>
      <c r="S4" s="19"/>
      <c r="T4" s="25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26"/>
      <c r="AO4" s="26"/>
      <c r="AP4" s="26"/>
      <c r="AQ4" s="26"/>
      <c r="AR4" s="41"/>
      <c r="AS4" s="41"/>
      <c r="AT4" s="41"/>
    </row>
    <row r="5" spans="1:46" s="4" customFormat="1" ht="15" customHeight="1" x14ac:dyDescent="0.25">
      <c r="A5" s="2"/>
      <c r="B5" s="167">
        <v>1988</v>
      </c>
      <c r="C5" s="167" t="s">
        <v>69</v>
      </c>
      <c r="D5" s="168" t="s">
        <v>52</v>
      </c>
      <c r="E5" s="167"/>
      <c r="F5" s="169" t="s">
        <v>172</v>
      </c>
      <c r="G5" s="170"/>
      <c r="H5" s="63"/>
      <c r="I5" s="167"/>
      <c r="J5" s="167"/>
      <c r="K5" s="167"/>
      <c r="L5" s="167"/>
      <c r="M5" s="170"/>
      <c r="N5" s="171"/>
      <c r="O5" s="32"/>
      <c r="P5" s="19"/>
      <c r="Q5" s="19"/>
      <c r="R5" s="19"/>
      <c r="S5" s="19"/>
      <c r="T5" s="25"/>
      <c r="U5" s="26"/>
      <c r="V5" s="28"/>
      <c r="W5" s="28"/>
      <c r="X5" s="28"/>
      <c r="Y5" s="28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26"/>
      <c r="AN5" s="26"/>
      <c r="AO5" s="28"/>
      <c r="AP5" s="31"/>
      <c r="AQ5" s="26"/>
      <c r="AR5" s="41"/>
      <c r="AS5" s="41"/>
      <c r="AT5" s="41"/>
    </row>
    <row r="6" spans="1:46" s="4" customFormat="1" ht="15" customHeight="1" x14ac:dyDescent="0.25">
      <c r="A6" s="2"/>
      <c r="B6" s="26">
        <v>1989</v>
      </c>
      <c r="C6" s="26" t="s">
        <v>70</v>
      </c>
      <c r="D6" s="109" t="s">
        <v>52</v>
      </c>
      <c r="E6" s="26">
        <v>11</v>
      </c>
      <c r="F6" s="26">
        <v>0</v>
      </c>
      <c r="G6" s="28">
        <v>2</v>
      </c>
      <c r="H6" s="26">
        <v>2</v>
      </c>
      <c r="I6" s="26">
        <v>18</v>
      </c>
      <c r="J6" s="26">
        <v>10</v>
      </c>
      <c r="K6" s="26">
        <v>4</v>
      </c>
      <c r="L6" s="26">
        <v>2</v>
      </c>
      <c r="M6" s="26">
        <v>2</v>
      </c>
      <c r="N6" s="34">
        <v>0.40899999999999997</v>
      </c>
      <c r="O6" s="32"/>
      <c r="P6" s="19"/>
      <c r="Q6" s="19"/>
      <c r="R6" s="19"/>
      <c r="S6" s="19"/>
      <c r="T6" s="25"/>
      <c r="U6" s="26">
        <v>1</v>
      </c>
      <c r="V6" s="28">
        <v>0</v>
      </c>
      <c r="W6" s="28">
        <v>0</v>
      </c>
      <c r="X6" s="28">
        <v>0</v>
      </c>
      <c r="Y6" s="28">
        <v>1</v>
      </c>
      <c r="Z6" s="29">
        <v>1</v>
      </c>
      <c r="AA6" s="25"/>
      <c r="AB6" s="19"/>
      <c r="AC6" s="19"/>
      <c r="AD6" s="19"/>
      <c r="AE6" s="19"/>
      <c r="AF6" s="25"/>
      <c r="AG6" s="30" t="s">
        <v>149</v>
      </c>
      <c r="AH6" s="30"/>
      <c r="AI6" s="30"/>
      <c r="AJ6" s="30"/>
      <c r="AK6" s="25"/>
      <c r="AL6" s="26"/>
      <c r="AM6" s="26"/>
      <c r="AN6" s="26"/>
      <c r="AO6" s="28"/>
      <c r="AP6" s="31"/>
      <c r="AQ6" s="26"/>
      <c r="AR6" s="41"/>
      <c r="AS6" s="41"/>
      <c r="AT6" s="41"/>
    </row>
    <row r="7" spans="1:46" s="4" customFormat="1" ht="15" customHeight="1" x14ac:dyDescent="0.25">
      <c r="A7" s="2"/>
      <c r="B7" s="26">
        <v>1990</v>
      </c>
      <c r="C7" s="26" t="s">
        <v>69</v>
      </c>
      <c r="D7" s="109" t="s">
        <v>52</v>
      </c>
      <c r="E7" s="26">
        <v>26</v>
      </c>
      <c r="F7" s="26">
        <v>1</v>
      </c>
      <c r="G7" s="28">
        <v>7</v>
      </c>
      <c r="H7" s="26">
        <v>11</v>
      </c>
      <c r="I7" s="26">
        <v>63</v>
      </c>
      <c r="J7" s="26">
        <v>34</v>
      </c>
      <c r="K7" s="26">
        <v>10</v>
      </c>
      <c r="L7" s="26">
        <v>11</v>
      </c>
      <c r="M7" s="26">
        <v>8</v>
      </c>
      <c r="N7" s="34">
        <v>0.40600000000000003</v>
      </c>
      <c r="O7" s="32"/>
      <c r="P7" s="19"/>
      <c r="Q7" s="19"/>
      <c r="R7" s="19"/>
      <c r="S7" s="19"/>
      <c r="T7" s="25"/>
      <c r="U7" s="26">
        <v>9</v>
      </c>
      <c r="V7" s="26">
        <v>0</v>
      </c>
      <c r="W7" s="28">
        <v>0</v>
      </c>
      <c r="X7" s="26">
        <v>6</v>
      </c>
      <c r="Y7" s="26">
        <v>25</v>
      </c>
      <c r="Z7" s="29">
        <v>0.36699999999999999</v>
      </c>
      <c r="AA7" s="25"/>
      <c r="AB7" s="19"/>
      <c r="AC7" s="19"/>
      <c r="AD7" s="19"/>
      <c r="AE7" s="19"/>
      <c r="AF7" s="25"/>
      <c r="AG7" s="30" t="s">
        <v>115</v>
      </c>
      <c r="AH7" s="30" t="s">
        <v>116</v>
      </c>
      <c r="AI7" s="30"/>
      <c r="AJ7" s="30" t="s">
        <v>117</v>
      </c>
      <c r="AK7" s="25"/>
      <c r="AL7" s="26"/>
      <c r="AM7" s="26"/>
      <c r="AN7" s="26"/>
      <c r="AO7" s="28">
        <v>1</v>
      </c>
      <c r="AP7" s="31"/>
      <c r="AQ7" s="26"/>
      <c r="AR7" s="41"/>
      <c r="AS7" s="41"/>
      <c r="AT7" s="41"/>
    </row>
    <row r="8" spans="1:46" s="4" customFormat="1" ht="15" customHeight="1" x14ac:dyDescent="0.25">
      <c r="A8" s="2"/>
      <c r="B8" s="26">
        <v>1991</v>
      </c>
      <c r="C8" s="26" t="s">
        <v>71</v>
      </c>
      <c r="D8" s="109" t="s">
        <v>52</v>
      </c>
      <c r="E8" s="26">
        <v>25</v>
      </c>
      <c r="F8" s="26">
        <v>0</v>
      </c>
      <c r="G8" s="28">
        <v>8</v>
      </c>
      <c r="H8" s="26">
        <v>15</v>
      </c>
      <c r="I8" s="26">
        <v>61</v>
      </c>
      <c r="J8" s="26">
        <v>39</v>
      </c>
      <c r="K8" s="26">
        <v>7</v>
      </c>
      <c r="L8" s="26">
        <v>7</v>
      </c>
      <c r="M8" s="26">
        <v>8</v>
      </c>
      <c r="N8" s="34">
        <v>0.377</v>
      </c>
      <c r="O8" s="32"/>
      <c r="P8" s="19"/>
      <c r="Q8" s="19"/>
      <c r="R8" s="19"/>
      <c r="S8" s="19"/>
      <c r="T8" s="25"/>
      <c r="U8" s="26">
        <v>7</v>
      </c>
      <c r="V8" s="26">
        <v>0</v>
      </c>
      <c r="W8" s="28">
        <v>1</v>
      </c>
      <c r="X8" s="26">
        <v>2</v>
      </c>
      <c r="Y8" s="26">
        <v>16</v>
      </c>
      <c r="Z8" s="29">
        <v>0.32653061224489793</v>
      </c>
      <c r="AA8" s="25"/>
      <c r="AB8" s="19"/>
      <c r="AC8" s="19"/>
      <c r="AD8" s="19"/>
      <c r="AE8" s="19"/>
      <c r="AF8" s="25"/>
      <c r="AG8" s="30" t="s">
        <v>107</v>
      </c>
      <c r="AH8" s="30" t="s">
        <v>116</v>
      </c>
      <c r="AI8" s="30"/>
      <c r="AJ8" s="30" t="s">
        <v>118</v>
      </c>
      <c r="AK8" s="25"/>
      <c r="AL8" s="26"/>
      <c r="AM8" s="26"/>
      <c r="AN8" s="26"/>
      <c r="AO8" s="28"/>
      <c r="AP8" s="31">
        <v>1</v>
      </c>
      <c r="AQ8" s="26"/>
      <c r="AR8" s="41"/>
      <c r="AS8" s="41"/>
      <c r="AT8" s="41"/>
    </row>
    <row r="9" spans="1:46" s="4" customFormat="1" ht="15" customHeight="1" x14ac:dyDescent="0.25">
      <c r="A9" s="2"/>
      <c r="B9" s="26">
        <v>1992</v>
      </c>
      <c r="C9" s="26" t="s">
        <v>69</v>
      </c>
      <c r="D9" s="109" t="s">
        <v>52</v>
      </c>
      <c r="E9" s="26">
        <v>26</v>
      </c>
      <c r="F9" s="26">
        <v>0</v>
      </c>
      <c r="G9" s="28">
        <v>14</v>
      </c>
      <c r="H9" s="26">
        <v>35</v>
      </c>
      <c r="I9" s="26">
        <v>97</v>
      </c>
      <c r="J9" s="26">
        <v>62</v>
      </c>
      <c r="K9" s="26">
        <v>9</v>
      </c>
      <c r="L9" s="26">
        <v>12</v>
      </c>
      <c r="M9" s="26">
        <v>14</v>
      </c>
      <c r="N9" s="34">
        <v>0.437</v>
      </c>
      <c r="O9" s="32"/>
      <c r="P9" s="19"/>
      <c r="Q9" s="19" t="s">
        <v>153</v>
      </c>
      <c r="R9" s="19" t="s">
        <v>157</v>
      </c>
      <c r="S9" s="19"/>
      <c r="T9" s="25"/>
      <c r="U9" s="26">
        <v>7</v>
      </c>
      <c r="V9" s="26">
        <v>0</v>
      </c>
      <c r="W9" s="28">
        <v>0</v>
      </c>
      <c r="X9" s="26">
        <v>7</v>
      </c>
      <c r="Y9" s="26">
        <v>16</v>
      </c>
      <c r="Z9" s="29">
        <v>0.25</v>
      </c>
      <c r="AA9" s="25"/>
      <c r="AB9" s="19"/>
      <c r="AC9" s="19" t="s">
        <v>160</v>
      </c>
      <c r="AD9" s="19"/>
      <c r="AE9" s="19"/>
      <c r="AF9" s="25"/>
      <c r="AG9" s="30" t="s">
        <v>119</v>
      </c>
      <c r="AH9" s="30" t="s">
        <v>120</v>
      </c>
      <c r="AI9" s="30"/>
      <c r="AJ9" s="30" t="s">
        <v>112</v>
      </c>
      <c r="AK9" s="25"/>
      <c r="AL9" s="26"/>
      <c r="AM9" s="26"/>
      <c r="AN9" s="26"/>
      <c r="AO9" s="28">
        <v>1</v>
      </c>
      <c r="AP9" s="31"/>
      <c r="AQ9" s="26"/>
      <c r="AR9" s="41"/>
      <c r="AS9" s="41"/>
      <c r="AT9" s="41"/>
    </row>
    <row r="10" spans="1:46" s="4" customFormat="1" ht="15" customHeight="1" x14ac:dyDescent="0.25">
      <c r="A10" s="2"/>
      <c r="B10" s="26">
        <v>1993</v>
      </c>
      <c r="C10" s="26" t="s">
        <v>69</v>
      </c>
      <c r="D10" s="109" t="s">
        <v>52</v>
      </c>
      <c r="E10" s="26">
        <v>28</v>
      </c>
      <c r="F10" s="26">
        <v>4</v>
      </c>
      <c r="G10" s="28">
        <v>28</v>
      </c>
      <c r="H10" s="26">
        <v>31</v>
      </c>
      <c r="I10" s="26">
        <v>153</v>
      </c>
      <c r="J10" s="26">
        <v>68</v>
      </c>
      <c r="K10" s="26">
        <v>36</v>
      </c>
      <c r="L10" s="26">
        <v>17</v>
      </c>
      <c r="M10" s="26">
        <v>32</v>
      </c>
      <c r="N10" s="34">
        <v>0.56000000000000005</v>
      </c>
      <c r="O10" s="32"/>
      <c r="P10" s="19" t="s">
        <v>152</v>
      </c>
      <c r="Q10" s="19" t="s">
        <v>158</v>
      </c>
      <c r="R10" s="19" t="s">
        <v>153</v>
      </c>
      <c r="S10" s="19" t="s">
        <v>155</v>
      </c>
      <c r="T10" s="25"/>
      <c r="U10" s="26">
        <v>8</v>
      </c>
      <c r="V10" s="26">
        <v>0</v>
      </c>
      <c r="W10" s="28">
        <v>3</v>
      </c>
      <c r="X10" s="26">
        <v>3</v>
      </c>
      <c r="Y10" s="26">
        <v>32</v>
      </c>
      <c r="Z10" s="29">
        <v>0.47761194029850745</v>
      </c>
      <c r="AA10" s="25"/>
      <c r="AB10" s="19"/>
      <c r="AC10" s="19"/>
      <c r="AD10" s="19"/>
      <c r="AE10" s="19"/>
      <c r="AF10" s="25"/>
      <c r="AG10" s="30" t="s">
        <v>104</v>
      </c>
      <c r="AH10" s="30" t="s">
        <v>372</v>
      </c>
      <c r="AI10" s="30"/>
      <c r="AJ10" s="30" t="s">
        <v>105</v>
      </c>
      <c r="AK10" s="25"/>
      <c r="AL10" s="26"/>
      <c r="AM10" s="26"/>
      <c r="AN10" s="26"/>
      <c r="AO10" s="28">
        <v>1</v>
      </c>
      <c r="AP10" s="31"/>
      <c r="AQ10" s="26"/>
      <c r="AR10" s="41"/>
      <c r="AS10" s="41"/>
      <c r="AT10" s="41"/>
    </row>
    <row r="11" spans="1:46" s="4" customFormat="1" ht="15" customHeight="1" x14ac:dyDescent="0.25">
      <c r="A11" s="2"/>
      <c r="B11" s="26">
        <v>1994</v>
      </c>
      <c r="C11" s="26" t="s">
        <v>72</v>
      </c>
      <c r="D11" s="109" t="s">
        <v>52</v>
      </c>
      <c r="E11" s="26">
        <v>34</v>
      </c>
      <c r="F11" s="26">
        <v>2</v>
      </c>
      <c r="G11" s="28">
        <v>13</v>
      </c>
      <c r="H11" s="26">
        <v>25</v>
      </c>
      <c r="I11" s="26">
        <v>132</v>
      </c>
      <c r="J11" s="26">
        <v>61</v>
      </c>
      <c r="K11" s="26">
        <v>37</v>
      </c>
      <c r="L11" s="26">
        <v>19</v>
      </c>
      <c r="M11" s="26">
        <v>15</v>
      </c>
      <c r="N11" s="34">
        <v>0.51600000000000001</v>
      </c>
      <c r="O11" s="32"/>
      <c r="P11" s="19"/>
      <c r="Q11" s="19"/>
      <c r="R11" s="19"/>
      <c r="S11" s="19"/>
      <c r="T11" s="25"/>
      <c r="U11" s="26">
        <v>4</v>
      </c>
      <c r="V11" s="26">
        <v>0</v>
      </c>
      <c r="W11" s="28">
        <v>1</v>
      </c>
      <c r="X11" s="26">
        <v>6</v>
      </c>
      <c r="Y11" s="26">
        <v>17</v>
      </c>
      <c r="Z11" s="29">
        <v>0.38636363636363635</v>
      </c>
      <c r="AA11" s="25"/>
      <c r="AB11" s="19"/>
      <c r="AC11" s="19" t="s">
        <v>75</v>
      </c>
      <c r="AD11" s="19" t="s">
        <v>103</v>
      </c>
      <c r="AE11" s="19"/>
      <c r="AF11" s="25"/>
      <c r="AG11" s="30"/>
      <c r="AH11" s="30" t="s">
        <v>106</v>
      </c>
      <c r="AI11" s="30" t="s">
        <v>107</v>
      </c>
      <c r="AJ11" s="30"/>
      <c r="AK11" s="25"/>
      <c r="AL11" s="26"/>
      <c r="AM11" s="26"/>
      <c r="AN11" s="26"/>
      <c r="AO11" s="28"/>
      <c r="AP11" s="31"/>
      <c r="AQ11" s="26">
        <v>1</v>
      </c>
      <c r="AR11" s="41"/>
      <c r="AS11" s="41"/>
      <c r="AT11" s="41"/>
    </row>
    <row r="12" spans="1:46" s="4" customFormat="1" ht="15" customHeight="1" x14ac:dyDescent="0.25">
      <c r="A12" s="2"/>
      <c r="B12" s="26">
        <v>1995</v>
      </c>
      <c r="C12" s="26" t="s">
        <v>69</v>
      </c>
      <c r="D12" s="109" t="s">
        <v>52</v>
      </c>
      <c r="E12" s="26">
        <v>29</v>
      </c>
      <c r="F12" s="26">
        <v>0</v>
      </c>
      <c r="G12" s="28">
        <v>14</v>
      </c>
      <c r="H12" s="26">
        <v>14</v>
      </c>
      <c r="I12" s="26">
        <v>106</v>
      </c>
      <c r="J12" s="26">
        <v>44</v>
      </c>
      <c r="K12" s="26">
        <v>24</v>
      </c>
      <c r="L12" s="26">
        <v>24</v>
      </c>
      <c r="M12" s="26">
        <v>14</v>
      </c>
      <c r="N12" s="34">
        <v>0.59199999999999997</v>
      </c>
      <c r="O12" s="32"/>
      <c r="P12" s="19"/>
      <c r="Q12" s="19"/>
      <c r="R12" s="19"/>
      <c r="S12" s="19"/>
      <c r="T12" s="25"/>
      <c r="U12" s="26">
        <v>11</v>
      </c>
      <c r="V12" s="26">
        <v>1</v>
      </c>
      <c r="W12" s="28">
        <v>6</v>
      </c>
      <c r="X12" s="26">
        <v>6</v>
      </c>
      <c r="Y12" s="26">
        <v>41</v>
      </c>
      <c r="Z12" s="29">
        <v>0.48809523809523808</v>
      </c>
      <c r="AA12" s="25"/>
      <c r="AB12" s="19" t="s">
        <v>160</v>
      </c>
      <c r="AC12" s="19"/>
      <c r="AD12" s="19" t="s">
        <v>103</v>
      </c>
      <c r="AE12" s="19"/>
      <c r="AF12" s="25"/>
      <c r="AG12" s="30" t="s">
        <v>108</v>
      </c>
      <c r="AH12" s="30" t="s">
        <v>109</v>
      </c>
      <c r="AI12" s="30"/>
      <c r="AJ12" s="30" t="s">
        <v>110</v>
      </c>
      <c r="AK12" s="25"/>
      <c r="AL12" s="26"/>
      <c r="AM12" s="26"/>
      <c r="AN12" s="26"/>
      <c r="AO12" s="28">
        <v>1</v>
      </c>
      <c r="AP12" s="31"/>
      <c r="AQ12" s="26"/>
      <c r="AR12" s="41"/>
      <c r="AS12" s="41"/>
      <c r="AT12" s="41"/>
    </row>
    <row r="13" spans="1:46" s="4" customFormat="1" ht="15" customHeight="1" x14ac:dyDescent="0.25">
      <c r="A13" s="2"/>
      <c r="B13" s="26">
        <v>1996</v>
      </c>
      <c r="C13" s="26" t="s">
        <v>69</v>
      </c>
      <c r="D13" s="109" t="s">
        <v>52</v>
      </c>
      <c r="E13" s="26">
        <v>29</v>
      </c>
      <c r="F13" s="26">
        <v>4</v>
      </c>
      <c r="G13" s="28">
        <v>30</v>
      </c>
      <c r="H13" s="26">
        <v>33</v>
      </c>
      <c r="I13" s="26">
        <v>136</v>
      </c>
      <c r="J13" s="26">
        <v>54</v>
      </c>
      <c r="K13" s="26">
        <v>17</v>
      </c>
      <c r="L13" s="26">
        <v>31</v>
      </c>
      <c r="M13" s="26">
        <v>34</v>
      </c>
      <c r="N13" s="29">
        <v>0.59649122807017541</v>
      </c>
      <c r="O13" s="32"/>
      <c r="P13" s="19" t="s">
        <v>153</v>
      </c>
      <c r="Q13" s="19" t="s">
        <v>73</v>
      </c>
      <c r="R13" s="19" t="s">
        <v>74</v>
      </c>
      <c r="S13" s="19" t="s">
        <v>154</v>
      </c>
      <c r="T13" s="25"/>
      <c r="U13" s="26">
        <v>9</v>
      </c>
      <c r="V13" s="28">
        <v>0</v>
      </c>
      <c r="W13" s="28">
        <v>3</v>
      </c>
      <c r="X13" s="28">
        <v>7</v>
      </c>
      <c r="Y13" s="28">
        <v>28</v>
      </c>
      <c r="Z13" s="29">
        <v>0.51851851851851849</v>
      </c>
      <c r="AA13" s="25"/>
      <c r="AB13" s="19"/>
      <c r="AC13" s="19"/>
      <c r="AD13" s="19"/>
      <c r="AE13" s="19"/>
      <c r="AF13" s="25"/>
      <c r="AG13" s="30" t="s">
        <v>111</v>
      </c>
      <c r="AH13" s="30" t="s">
        <v>104</v>
      </c>
      <c r="AI13" s="30"/>
      <c r="AJ13" s="30" t="s">
        <v>112</v>
      </c>
      <c r="AK13" s="25"/>
      <c r="AL13" s="26"/>
      <c r="AM13" s="26"/>
      <c r="AN13" s="26"/>
      <c r="AO13" s="28">
        <v>1</v>
      </c>
      <c r="AP13" s="31"/>
      <c r="AQ13" s="26"/>
      <c r="AR13" s="41"/>
      <c r="AS13" s="41"/>
      <c r="AT13" s="41"/>
    </row>
    <row r="14" spans="1:46" s="4" customFormat="1" ht="15" customHeight="1" x14ac:dyDescent="0.25">
      <c r="A14" s="2"/>
      <c r="B14" s="26">
        <v>1997</v>
      </c>
      <c r="C14" s="26" t="s">
        <v>69</v>
      </c>
      <c r="D14" s="109" t="s">
        <v>52</v>
      </c>
      <c r="E14" s="26">
        <v>28</v>
      </c>
      <c r="F14" s="26">
        <v>1</v>
      </c>
      <c r="G14" s="28">
        <v>14</v>
      </c>
      <c r="H14" s="26">
        <v>21</v>
      </c>
      <c r="I14" s="26">
        <v>97</v>
      </c>
      <c r="J14" s="26">
        <v>33</v>
      </c>
      <c r="K14" s="26">
        <v>28</v>
      </c>
      <c r="L14" s="26">
        <v>21</v>
      </c>
      <c r="M14" s="26">
        <v>15</v>
      </c>
      <c r="N14" s="34">
        <v>0.51900000000000002</v>
      </c>
      <c r="O14" s="32"/>
      <c r="P14" s="19"/>
      <c r="Q14" s="19"/>
      <c r="R14" s="19"/>
      <c r="S14" s="19"/>
      <c r="T14" s="25"/>
      <c r="U14" s="26">
        <v>11</v>
      </c>
      <c r="V14" s="26">
        <v>2</v>
      </c>
      <c r="W14" s="28">
        <v>4</v>
      </c>
      <c r="X14" s="26">
        <v>5</v>
      </c>
      <c r="Y14" s="26">
        <v>38</v>
      </c>
      <c r="Z14" s="29">
        <v>0.61290322580645162</v>
      </c>
      <c r="AA14" s="25"/>
      <c r="AB14" s="19"/>
      <c r="AC14" s="19"/>
      <c r="AD14" s="19"/>
      <c r="AE14" s="19"/>
      <c r="AF14" s="25"/>
      <c r="AG14" s="30" t="s">
        <v>111</v>
      </c>
      <c r="AH14" s="30" t="s">
        <v>113</v>
      </c>
      <c r="AI14" s="30"/>
      <c r="AJ14" s="30" t="s">
        <v>114</v>
      </c>
      <c r="AK14" s="25"/>
      <c r="AL14" s="26"/>
      <c r="AM14" s="26"/>
      <c r="AN14" s="26"/>
      <c r="AO14" s="28">
        <v>1</v>
      </c>
      <c r="AP14" s="31"/>
      <c r="AQ14" s="26"/>
      <c r="AR14" s="41"/>
      <c r="AS14" s="41"/>
      <c r="AT14" s="41"/>
    </row>
    <row r="15" spans="1:46" s="4" customFormat="1" ht="15" customHeight="1" x14ac:dyDescent="0.25">
      <c r="A15" s="2"/>
      <c r="B15" s="26">
        <v>1998</v>
      </c>
      <c r="C15" s="26" t="s">
        <v>74</v>
      </c>
      <c r="D15" s="109" t="s">
        <v>52</v>
      </c>
      <c r="E15" s="26">
        <v>28</v>
      </c>
      <c r="F15" s="26">
        <v>0</v>
      </c>
      <c r="G15" s="28">
        <v>12</v>
      </c>
      <c r="H15" s="26">
        <v>12</v>
      </c>
      <c r="I15" s="26">
        <v>80</v>
      </c>
      <c r="J15" s="26">
        <v>31</v>
      </c>
      <c r="K15" s="26">
        <v>23</v>
      </c>
      <c r="L15" s="26">
        <v>14</v>
      </c>
      <c r="M15" s="26">
        <v>12</v>
      </c>
      <c r="N15" s="29">
        <v>0.50955414012738853</v>
      </c>
      <c r="O15" s="32"/>
      <c r="P15" s="19"/>
      <c r="Q15" s="19"/>
      <c r="R15" s="19"/>
      <c r="S15" s="19"/>
      <c r="T15" s="25"/>
      <c r="U15" s="26">
        <v>6</v>
      </c>
      <c r="V15" s="26">
        <v>0</v>
      </c>
      <c r="W15" s="28">
        <v>0</v>
      </c>
      <c r="X15" s="26">
        <v>0</v>
      </c>
      <c r="Y15" s="26">
        <v>9</v>
      </c>
      <c r="Z15" s="29">
        <v>0.45</v>
      </c>
      <c r="AA15" s="25"/>
      <c r="AB15" s="19"/>
      <c r="AC15" s="19"/>
      <c r="AD15" s="19"/>
      <c r="AE15" s="19"/>
      <c r="AF15" s="25"/>
      <c r="AG15" s="30" t="s">
        <v>121</v>
      </c>
      <c r="AH15" s="30" t="s">
        <v>123</v>
      </c>
      <c r="AI15" s="30" t="s">
        <v>371</v>
      </c>
      <c r="AJ15" s="30"/>
      <c r="AK15" s="25"/>
      <c r="AL15" s="26"/>
      <c r="AM15" s="26"/>
      <c r="AN15" s="26"/>
      <c r="AO15" s="28"/>
      <c r="AP15" s="31"/>
      <c r="AQ15" s="26"/>
      <c r="AR15" s="41"/>
      <c r="AS15" s="41"/>
      <c r="AT15" s="41"/>
    </row>
    <row r="16" spans="1:46" s="4" customFormat="1" ht="15" customHeight="1" x14ac:dyDescent="0.25">
      <c r="A16" s="2"/>
      <c r="B16" s="26">
        <v>1999</v>
      </c>
      <c r="C16" s="26" t="s">
        <v>75</v>
      </c>
      <c r="D16" s="109" t="s">
        <v>52</v>
      </c>
      <c r="E16" s="26">
        <v>7</v>
      </c>
      <c r="F16" s="26">
        <v>0</v>
      </c>
      <c r="G16" s="28">
        <v>2</v>
      </c>
      <c r="H16" s="26">
        <v>4</v>
      </c>
      <c r="I16" s="26">
        <v>19</v>
      </c>
      <c r="J16" s="26">
        <v>9</v>
      </c>
      <c r="K16" s="26">
        <v>2</v>
      </c>
      <c r="L16" s="26">
        <v>6</v>
      </c>
      <c r="M16" s="26">
        <v>2</v>
      </c>
      <c r="N16" s="34">
        <v>0.5</v>
      </c>
      <c r="O16" s="32"/>
      <c r="P16" s="19"/>
      <c r="Q16" s="19"/>
      <c r="R16" s="19"/>
      <c r="S16" s="19"/>
      <c r="T16" s="25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30"/>
      <c r="AH16" s="30"/>
      <c r="AI16" s="30"/>
      <c r="AJ16" s="30"/>
      <c r="AK16" s="25"/>
      <c r="AL16" s="26"/>
      <c r="AM16" s="26"/>
      <c r="AN16" s="26"/>
      <c r="AO16" s="28"/>
      <c r="AP16" s="31"/>
      <c r="AQ16" s="26"/>
      <c r="AR16" s="41"/>
      <c r="AS16" s="41"/>
      <c r="AT16" s="41"/>
    </row>
    <row r="17" spans="1:53" s="4" customFormat="1" ht="15" customHeight="1" x14ac:dyDescent="0.25">
      <c r="A17" s="2"/>
      <c r="B17" s="26">
        <v>2000</v>
      </c>
      <c r="C17" s="26" t="s">
        <v>73</v>
      </c>
      <c r="D17" s="27" t="s">
        <v>76</v>
      </c>
      <c r="E17" s="26">
        <v>28</v>
      </c>
      <c r="F17" s="26">
        <v>3</v>
      </c>
      <c r="G17" s="26">
        <v>3</v>
      </c>
      <c r="H17" s="26">
        <v>29</v>
      </c>
      <c r="I17" s="26">
        <v>136</v>
      </c>
      <c r="J17" s="26">
        <v>95</v>
      </c>
      <c r="K17" s="26">
        <v>27</v>
      </c>
      <c r="L17" s="26">
        <v>8</v>
      </c>
      <c r="M17" s="26">
        <v>6</v>
      </c>
      <c r="N17" s="29">
        <v>0.61299999999999999</v>
      </c>
      <c r="O17" s="32"/>
      <c r="P17" s="19"/>
      <c r="Q17" s="19" t="s">
        <v>155</v>
      </c>
      <c r="R17" s="19"/>
      <c r="S17" s="19" t="s">
        <v>156</v>
      </c>
      <c r="T17" s="25"/>
      <c r="U17" s="30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30"/>
      <c r="AH17" s="30"/>
      <c r="AI17" s="30"/>
      <c r="AJ17" s="30"/>
      <c r="AK17" s="25"/>
      <c r="AL17" s="26"/>
      <c r="AM17" s="26"/>
      <c r="AN17" s="26"/>
      <c r="AO17" s="28"/>
      <c r="AP17" s="31"/>
      <c r="AQ17" s="26"/>
      <c r="AR17" s="41"/>
      <c r="AS17" s="41"/>
      <c r="AT17" s="41"/>
    </row>
    <row r="18" spans="1:53" s="4" customFormat="1" ht="15" customHeight="1" x14ac:dyDescent="0.25">
      <c r="A18" s="2"/>
      <c r="B18" s="110">
        <v>2001</v>
      </c>
      <c r="C18" s="110" t="s">
        <v>77</v>
      </c>
      <c r="D18" s="111" t="s">
        <v>76</v>
      </c>
      <c r="E18" s="110">
        <v>28</v>
      </c>
      <c r="F18" s="110">
        <v>1</v>
      </c>
      <c r="G18" s="112">
        <v>7</v>
      </c>
      <c r="H18" s="110">
        <v>22</v>
      </c>
      <c r="I18" s="110">
        <v>143</v>
      </c>
      <c r="J18" s="110">
        <v>64</v>
      </c>
      <c r="K18" s="110">
        <v>63</v>
      </c>
      <c r="L18" s="110">
        <v>8</v>
      </c>
      <c r="M18" s="110">
        <v>8</v>
      </c>
      <c r="N18" s="29">
        <v>0.70799999999999996</v>
      </c>
      <c r="O18" s="32"/>
      <c r="P18" s="19"/>
      <c r="Q18" s="19"/>
      <c r="R18" s="19"/>
      <c r="S18" s="19" t="s">
        <v>155</v>
      </c>
      <c r="T18" s="25"/>
      <c r="U18" s="30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30"/>
      <c r="AH18" s="30"/>
      <c r="AI18" s="30"/>
      <c r="AJ18" s="30"/>
      <c r="AK18" s="25"/>
      <c r="AL18" s="26">
        <v>1</v>
      </c>
      <c r="AM18" s="26"/>
      <c r="AN18" s="26"/>
      <c r="AO18" s="28"/>
      <c r="AP18" s="31"/>
      <c r="AQ18" s="26"/>
      <c r="AR18" s="41"/>
      <c r="AS18" s="41"/>
      <c r="AT18" s="41"/>
    </row>
    <row r="19" spans="1:53" s="4" customFormat="1" ht="15" customHeight="1" x14ac:dyDescent="0.25">
      <c r="A19" s="2"/>
      <c r="B19" s="26">
        <v>2002</v>
      </c>
      <c r="C19" s="26" t="s">
        <v>78</v>
      </c>
      <c r="D19" s="27" t="s">
        <v>79</v>
      </c>
      <c r="E19" s="26">
        <v>29</v>
      </c>
      <c r="F19" s="26">
        <v>1</v>
      </c>
      <c r="G19" s="28">
        <v>4</v>
      </c>
      <c r="H19" s="26">
        <v>16</v>
      </c>
      <c r="I19" s="26">
        <v>114</v>
      </c>
      <c r="J19" s="26">
        <v>23</v>
      </c>
      <c r="K19" s="26">
        <v>74</v>
      </c>
      <c r="L19" s="26">
        <v>12</v>
      </c>
      <c r="M19" s="26">
        <v>5</v>
      </c>
      <c r="N19" s="29">
        <v>0.67100000000000004</v>
      </c>
      <c r="O19" s="32"/>
      <c r="P19" s="19"/>
      <c r="Q19" s="19"/>
      <c r="R19" s="19"/>
      <c r="S19" s="19"/>
      <c r="T19" s="25"/>
      <c r="U19" s="26">
        <v>3</v>
      </c>
      <c r="V19" s="26">
        <v>0</v>
      </c>
      <c r="W19" s="28">
        <v>0</v>
      </c>
      <c r="X19" s="26">
        <v>2</v>
      </c>
      <c r="Y19" s="26">
        <v>14</v>
      </c>
      <c r="Z19" s="29">
        <v>0.73699999999999999</v>
      </c>
      <c r="AA19" s="25"/>
      <c r="AB19" s="19"/>
      <c r="AC19" s="19"/>
      <c r="AD19" s="19"/>
      <c r="AE19" s="19"/>
      <c r="AF19" s="25"/>
      <c r="AG19" s="30" t="s">
        <v>136</v>
      </c>
      <c r="AH19" s="30"/>
      <c r="AI19" s="30"/>
      <c r="AJ19" s="30"/>
      <c r="AK19" s="25"/>
      <c r="AL19" s="26"/>
      <c r="AM19" s="26"/>
      <c r="AN19" s="26"/>
      <c r="AO19" s="28"/>
      <c r="AP19" s="31"/>
      <c r="AQ19" s="26"/>
      <c r="AR19" s="41"/>
      <c r="AS19" s="41"/>
      <c r="AT19" s="41"/>
      <c r="AU19" s="41"/>
      <c r="AV19" s="41"/>
      <c r="AW19" s="41"/>
      <c r="AX19" s="41"/>
      <c r="AY19" s="41"/>
      <c r="AZ19" s="41"/>
      <c r="BA19" s="41"/>
    </row>
    <row r="20" spans="1:53" s="4" customFormat="1" ht="15" customHeight="1" x14ac:dyDescent="0.25">
      <c r="A20" s="2"/>
      <c r="B20" s="26">
        <v>2003</v>
      </c>
      <c r="C20" s="26" t="s">
        <v>71</v>
      </c>
      <c r="D20" s="27" t="s">
        <v>79</v>
      </c>
      <c r="E20" s="26">
        <v>26</v>
      </c>
      <c r="F20" s="26">
        <v>0</v>
      </c>
      <c r="G20" s="28">
        <v>2</v>
      </c>
      <c r="H20" s="26">
        <v>10</v>
      </c>
      <c r="I20" s="26">
        <v>93</v>
      </c>
      <c r="J20" s="26">
        <v>22</v>
      </c>
      <c r="K20" s="26">
        <v>54</v>
      </c>
      <c r="L20" s="26">
        <v>15</v>
      </c>
      <c r="M20" s="26">
        <v>2</v>
      </c>
      <c r="N20" s="29">
        <v>0.63700000000000001</v>
      </c>
      <c r="O20" s="32"/>
      <c r="P20" s="19"/>
      <c r="Q20" s="19"/>
      <c r="R20" s="19"/>
      <c r="S20" s="19"/>
      <c r="T20" s="25"/>
      <c r="U20" s="26">
        <v>12</v>
      </c>
      <c r="V20" s="26">
        <v>1</v>
      </c>
      <c r="W20" s="28">
        <v>3</v>
      </c>
      <c r="X20" s="26">
        <v>6</v>
      </c>
      <c r="Y20" s="26">
        <v>44</v>
      </c>
      <c r="Z20" s="29">
        <v>0.63800000000000001</v>
      </c>
      <c r="AA20" s="25"/>
      <c r="AB20" s="19"/>
      <c r="AC20" s="19"/>
      <c r="AD20" s="19"/>
      <c r="AE20" s="19"/>
      <c r="AF20" s="25"/>
      <c r="AG20" s="30" t="s">
        <v>137</v>
      </c>
      <c r="AH20" s="30" t="s">
        <v>138</v>
      </c>
      <c r="AI20" s="30"/>
      <c r="AJ20" s="30" t="s">
        <v>139</v>
      </c>
      <c r="AK20" s="25"/>
      <c r="AL20" s="26"/>
      <c r="AM20" s="26"/>
      <c r="AN20" s="26"/>
      <c r="AO20" s="28"/>
      <c r="AP20" s="31">
        <v>1</v>
      </c>
      <c r="AQ20" s="26"/>
      <c r="AR20" s="41"/>
      <c r="AS20" s="41"/>
      <c r="AT20" s="41"/>
      <c r="AU20" s="41"/>
      <c r="AV20" s="41"/>
      <c r="AW20" s="41"/>
      <c r="AX20" s="41"/>
      <c r="AY20" s="41"/>
      <c r="AZ20" s="41"/>
      <c r="BA20" s="41"/>
    </row>
    <row r="21" spans="1:53" s="4" customFormat="1" ht="15" customHeight="1" x14ac:dyDescent="0.25">
      <c r="A21" s="2"/>
      <c r="B21" s="26">
        <v>2004</v>
      </c>
      <c r="C21" s="26" t="s">
        <v>33</v>
      </c>
      <c r="D21" s="109" t="s">
        <v>80</v>
      </c>
      <c r="E21" s="26">
        <v>28</v>
      </c>
      <c r="F21" s="26">
        <v>0</v>
      </c>
      <c r="G21" s="28">
        <v>1</v>
      </c>
      <c r="H21" s="26">
        <v>17</v>
      </c>
      <c r="I21" s="26">
        <v>100</v>
      </c>
      <c r="J21" s="26">
        <v>15</v>
      </c>
      <c r="K21" s="26">
        <v>59</v>
      </c>
      <c r="L21" s="26">
        <v>25</v>
      </c>
      <c r="M21" s="26">
        <v>1</v>
      </c>
      <c r="N21" s="29">
        <v>0.59499999999999997</v>
      </c>
      <c r="O21" s="32"/>
      <c r="P21" s="19"/>
      <c r="Q21" s="19"/>
      <c r="R21" s="19"/>
      <c r="S21" s="19"/>
      <c r="T21" s="25"/>
      <c r="U21" s="30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30"/>
      <c r="AH21" s="30"/>
      <c r="AI21" s="30"/>
      <c r="AJ21" s="30"/>
      <c r="AK21" s="25"/>
      <c r="AL21" s="26"/>
      <c r="AM21" s="26"/>
      <c r="AN21" s="26"/>
      <c r="AO21" s="28"/>
      <c r="AP21" s="31"/>
      <c r="AQ21" s="26"/>
      <c r="AR21" s="41"/>
      <c r="AS21" s="41"/>
      <c r="AT21" s="41"/>
      <c r="AU21" s="41"/>
      <c r="AV21" s="41"/>
      <c r="AW21" s="41"/>
      <c r="AX21" s="41"/>
      <c r="AY21" s="41"/>
      <c r="AZ21" s="41"/>
      <c r="BA21" s="41"/>
    </row>
    <row r="22" spans="1:53" s="4" customFormat="1" ht="15" customHeight="1" x14ac:dyDescent="0.25">
      <c r="A22" s="1"/>
      <c r="B22" s="17" t="s">
        <v>7</v>
      </c>
      <c r="C22" s="18"/>
      <c r="D22" s="16"/>
      <c r="E22" s="19">
        <v>410</v>
      </c>
      <c r="F22" s="19">
        <v>17</v>
      </c>
      <c r="G22" s="19">
        <v>161</v>
      </c>
      <c r="H22" s="19">
        <v>297</v>
      </c>
      <c r="I22" s="19">
        <v>1548</v>
      </c>
      <c r="J22" s="19">
        <v>664</v>
      </c>
      <c r="K22" s="19">
        <v>474</v>
      </c>
      <c r="L22" s="19">
        <v>232</v>
      </c>
      <c r="M22" s="19">
        <v>178</v>
      </c>
      <c r="N22" s="35">
        <v>0.55100000000000005</v>
      </c>
      <c r="O22" s="25"/>
      <c r="P22" s="86" t="s">
        <v>58</v>
      </c>
      <c r="Q22" s="86" t="s">
        <v>58</v>
      </c>
      <c r="R22" s="86" t="s">
        <v>58</v>
      </c>
      <c r="S22" s="86" t="s">
        <v>58</v>
      </c>
      <c r="T22" s="25"/>
      <c r="U22" s="19">
        <v>88</v>
      </c>
      <c r="V22" s="19">
        <v>4</v>
      </c>
      <c r="W22" s="19">
        <v>21</v>
      </c>
      <c r="X22" s="19">
        <v>50</v>
      </c>
      <c r="Y22" s="19">
        <v>281</v>
      </c>
      <c r="Z22" s="35">
        <v>0.46800000000000003</v>
      </c>
      <c r="AA22" s="107">
        <v>0</v>
      </c>
      <c r="AB22" s="86" t="s">
        <v>58</v>
      </c>
      <c r="AC22" s="86" t="s">
        <v>58</v>
      </c>
      <c r="AD22" s="86" t="s">
        <v>58</v>
      </c>
      <c r="AE22" s="86" t="s">
        <v>58</v>
      </c>
      <c r="AF22" s="25"/>
      <c r="AG22" s="86" t="s">
        <v>143</v>
      </c>
      <c r="AH22" s="86" t="s">
        <v>124</v>
      </c>
      <c r="AI22" s="86" t="s">
        <v>129</v>
      </c>
      <c r="AJ22" s="86" t="s">
        <v>126</v>
      </c>
      <c r="AK22" s="25"/>
      <c r="AL22" s="19">
        <v>1</v>
      </c>
      <c r="AM22" s="19">
        <v>0</v>
      </c>
      <c r="AN22" s="19">
        <v>0</v>
      </c>
      <c r="AO22" s="19">
        <v>6</v>
      </c>
      <c r="AP22" s="19">
        <v>2</v>
      </c>
      <c r="AQ22" s="19">
        <v>1</v>
      </c>
      <c r="AR22" s="41"/>
      <c r="AS22" s="41"/>
      <c r="AT22" s="41"/>
      <c r="AU22" s="41"/>
      <c r="AV22" s="41"/>
      <c r="AW22" s="41"/>
      <c r="AX22" s="41"/>
      <c r="AY22" s="41"/>
      <c r="AZ22" s="41"/>
      <c r="BA22" s="41"/>
    </row>
    <row r="23" spans="1:53" s="4" customFormat="1" ht="15" customHeight="1" x14ac:dyDescent="0.25">
      <c r="A23" s="1"/>
      <c r="B23" s="17" t="s">
        <v>391</v>
      </c>
      <c r="C23" s="18"/>
      <c r="D23" s="16"/>
      <c r="E23" s="18" t="s">
        <v>258</v>
      </c>
      <c r="F23" s="15"/>
      <c r="G23" s="15"/>
      <c r="H23" s="15" t="s">
        <v>324</v>
      </c>
      <c r="I23" s="15" t="s">
        <v>392</v>
      </c>
      <c r="J23" s="15"/>
      <c r="K23" s="15"/>
      <c r="L23" s="15"/>
      <c r="M23" s="15"/>
      <c r="N23" s="99"/>
      <c r="O23" s="25"/>
      <c r="P23" s="23"/>
      <c r="Q23" s="21"/>
      <c r="R23" s="100"/>
      <c r="S23" s="101"/>
      <c r="T23" s="25"/>
      <c r="U23" s="18" t="s">
        <v>374</v>
      </c>
      <c r="V23" s="15" t="s">
        <v>393</v>
      </c>
      <c r="W23" s="15"/>
      <c r="X23" s="15" t="s">
        <v>175</v>
      </c>
      <c r="Y23" s="15" t="s">
        <v>373</v>
      </c>
      <c r="Z23" s="16"/>
      <c r="AA23" s="25"/>
      <c r="AB23" s="102"/>
      <c r="AC23" s="103"/>
      <c r="AD23" s="100"/>
      <c r="AE23" s="101"/>
      <c r="AF23" s="25"/>
      <c r="AG23" s="104">
        <v>0.81799999999999995</v>
      </c>
      <c r="AH23" s="105">
        <v>0.8</v>
      </c>
      <c r="AI23" s="105">
        <v>0.5</v>
      </c>
      <c r="AJ23" s="106">
        <v>0.66700000000000004</v>
      </c>
      <c r="AK23" s="25"/>
      <c r="AL23" s="18"/>
      <c r="AM23" s="15"/>
      <c r="AN23" s="15"/>
      <c r="AO23" s="15"/>
      <c r="AP23" s="15"/>
      <c r="AQ23" s="16"/>
      <c r="AR23" s="41"/>
      <c r="AS23" s="41"/>
      <c r="AT23" s="41"/>
      <c r="AU23" s="41"/>
      <c r="AV23" s="41"/>
      <c r="AW23" s="41"/>
      <c r="AX23" s="41"/>
      <c r="AY23" s="41"/>
      <c r="AZ23" s="41"/>
      <c r="BA23" s="41"/>
    </row>
    <row r="24" spans="1:53" ht="15" customHeight="1" x14ac:dyDescent="0.25">
      <c r="A24" s="2"/>
      <c r="B24" s="27" t="s">
        <v>2</v>
      </c>
      <c r="C24" s="31"/>
      <c r="D24" s="36">
        <v>1298.3333333333335</v>
      </c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7"/>
      <c r="P24" s="25"/>
      <c r="Q24" s="25"/>
      <c r="R24" s="25"/>
      <c r="S24" s="25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25"/>
      <c r="AG24" s="37"/>
      <c r="AH24" s="37"/>
      <c r="AI24" s="37"/>
      <c r="AJ24" s="37"/>
      <c r="AK24" s="25"/>
      <c r="AL24" s="37"/>
      <c r="AM24" s="37"/>
      <c r="AN24" s="37"/>
      <c r="AO24" s="37"/>
      <c r="AP24" s="37"/>
      <c r="AQ24" s="37"/>
      <c r="AR24" s="41"/>
      <c r="AS24" s="41"/>
      <c r="AT24" s="41"/>
      <c r="AU24" s="41"/>
      <c r="AV24" s="41"/>
      <c r="AW24" s="41"/>
      <c r="AX24" s="41"/>
      <c r="AY24" s="41"/>
      <c r="AZ24" s="41"/>
      <c r="BA24" s="41"/>
    </row>
    <row r="25" spans="1:53" s="4" customFormat="1" ht="1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32"/>
      <c r="P25" s="32"/>
      <c r="Q25" s="32"/>
      <c r="R25" s="32"/>
      <c r="S25" s="32"/>
      <c r="T25" s="32"/>
      <c r="U25" s="37"/>
      <c r="V25" s="40"/>
      <c r="W25" s="37"/>
      <c r="X25" s="37"/>
      <c r="Y25" s="37"/>
      <c r="Z25" s="37"/>
      <c r="AA25" s="37"/>
      <c r="AB25" s="37"/>
      <c r="AC25" s="37"/>
      <c r="AD25" s="37"/>
      <c r="AE25" s="37"/>
      <c r="AF25" s="25"/>
      <c r="AG25" s="37"/>
      <c r="AH25" s="37"/>
      <c r="AI25" s="37"/>
      <c r="AJ25" s="37"/>
      <c r="AK25" s="25"/>
      <c r="AL25" s="37"/>
      <c r="AM25" s="37"/>
      <c r="AN25" s="37"/>
      <c r="AO25" s="37"/>
      <c r="AP25" s="37"/>
      <c r="AQ25" s="37"/>
      <c r="AR25" s="41"/>
      <c r="AS25" s="41"/>
      <c r="AT25" s="41"/>
      <c r="AU25" s="41"/>
      <c r="AV25" s="41"/>
      <c r="AW25" s="41"/>
      <c r="AX25" s="41"/>
      <c r="AY25" s="41"/>
      <c r="AZ25" s="41"/>
      <c r="BA25" s="41"/>
    </row>
    <row r="26" spans="1:53" ht="15" customHeight="1" x14ac:dyDescent="0.25">
      <c r="A26" s="2"/>
      <c r="B26" s="23" t="s">
        <v>25</v>
      </c>
      <c r="C26" s="42"/>
      <c r="D26" s="42"/>
      <c r="E26" s="19" t="s">
        <v>3</v>
      </c>
      <c r="F26" s="19" t="s">
        <v>8</v>
      </c>
      <c r="G26" s="16" t="s">
        <v>5</v>
      </c>
      <c r="H26" s="19" t="s">
        <v>6</v>
      </c>
      <c r="I26" s="19" t="s">
        <v>17</v>
      </c>
      <c r="J26" s="37"/>
      <c r="K26" s="19" t="s">
        <v>27</v>
      </c>
      <c r="L26" s="19" t="s">
        <v>28</v>
      </c>
      <c r="M26" s="19" t="s">
        <v>29</v>
      </c>
      <c r="N26" s="19" t="s">
        <v>22</v>
      </c>
      <c r="O26" s="25"/>
      <c r="P26" s="43" t="s">
        <v>360</v>
      </c>
      <c r="Q26" s="13"/>
      <c r="R26" s="13"/>
      <c r="S26" s="13"/>
      <c r="T26" s="44"/>
      <c r="U26" s="44"/>
      <c r="V26" s="44"/>
      <c r="W26" s="44"/>
      <c r="X26" s="44"/>
      <c r="Y26" s="13"/>
      <c r="Z26" s="13"/>
      <c r="AA26" s="13"/>
      <c r="AB26" s="44"/>
      <c r="AC26" s="44"/>
      <c r="AD26" s="13"/>
      <c r="AE26" s="45"/>
      <c r="AF26" s="25"/>
      <c r="AG26" s="43" t="s">
        <v>361</v>
      </c>
      <c r="AH26" s="13"/>
      <c r="AI26" s="13"/>
      <c r="AJ26" s="13"/>
      <c r="AK26" s="13"/>
      <c r="AL26" s="12" t="s">
        <v>362</v>
      </c>
      <c r="AM26" s="13"/>
      <c r="AN26" s="13"/>
      <c r="AO26" s="13"/>
      <c r="AP26" s="13"/>
      <c r="AQ26" s="45"/>
      <c r="AR26" s="41"/>
      <c r="AS26" s="41"/>
      <c r="AT26" s="41"/>
      <c r="AU26" s="41"/>
      <c r="AV26" s="41"/>
      <c r="AW26" s="41"/>
      <c r="AX26" s="41"/>
      <c r="AY26" s="41"/>
      <c r="AZ26" s="41"/>
      <c r="BA26" s="41"/>
    </row>
    <row r="27" spans="1:53" ht="15" customHeight="1" x14ac:dyDescent="0.25">
      <c r="A27" s="2"/>
      <c r="B27" s="43" t="s">
        <v>13</v>
      </c>
      <c r="C27" s="13"/>
      <c r="D27" s="45"/>
      <c r="E27" s="26">
        <v>410</v>
      </c>
      <c r="F27" s="26">
        <v>17</v>
      </c>
      <c r="G27" s="26">
        <v>161</v>
      </c>
      <c r="H27" s="26">
        <v>297</v>
      </c>
      <c r="I27" s="26">
        <v>1548</v>
      </c>
      <c r="J27" s="37"/>
      <c r="K27" s="46">
        <v>0.43414634146341463</v>
      </c>
      <c r="L27" s="46">
        <v>0.724390243902439</v>
      </c>
      <c r="M27" s="46">
        <v>3.7756097560975608</v>
      </c>
      <c r="N27" s="34">
        <v>0.55100000000000005</v>
      </c>
      <c r="O27" s="25">
        <f>PRODUCT(I27/N27)</f>
        <v>2809.4373865698726</v>
      </c>
      <c r="P27" s="150" t="s">
        <v>9</v>
      </c>
      <c r="Q27" s="202"/>
      <c r="R27" s="151" t="s">
        <v>144</v>
      </c>
      <c r="S27" s="151"/>
      <c r="T27" s="151"/>
      <c r="U27" s="151"/>
      <c r="V27" s="151"/>
      <c r="W27" s="151"/>
      <c r="X27" s="151"/>
      <c r="Y27" s="203" t="s">
        <v>11</v>
      </c>
      <c r="Z27" s="203"/>
      <c r="AA27" s="151"/>
      <c r="AB27" s="204" t="s">
        <v>102</v>
      </c>
      <c r="AC27" s="205"/>
      <c r="AD27" s="206"/>
      <c r="AE27" s="152"/>
      <c r="AF27" s="25"/>
      <c r="AG27" s="150" t="s">
        <v>9</v>
      </c>
      <c r="AH27" s="226" t="s">
        <v>363</v>
      </c>
      <c r="AI27" s="179"/>
      <c r="AJ27" s="178"/>
      <c r="AK27" s="178"/>
      <c r="AL27" s="178">
        <v>2117</v>
      </c>
      <c r="AM27" s="206"/>
      <c r="AN27" s="185" t="s">
        <v>367</v>
      </c>
      <c r="AO27" s="206"/>
      <c r="AP27" s="206"/>
      <c r="AQ27" s="204"/>
      <c r="AR27" s="41"/>
      <c r="AS27" s="41"/>
      <c r="AT27" s="41"/>
      <c r="AU27" s="41"/>
      <c r="AV27" s="41"/>
      <c r="AW27" s="41"/>
      <c r="AX27" s="41"/>
      <c r="AY27" s="41"/>
      <c r="AZ27" s="41"/>
      <c r="BA27" s="41"/>
    </row>
    <row r="28" spans="1:53" ht="15" customHeight="1" x14ac:dyDescent="0.25">
      <c r="A28" s="2"/>
      <c r="B28" s="47" t="s">
        <v>15</v>
      </c>
      <c r="C28" s="48"/>
      <c r="D28" s="49"/>
      <c r="E28" s="26">
        <v>88</v>
      </c>
      <c r="F28" s="26">
        <v>4</v>
      </c>
      <c r="G28" s="26">
        <v>21</v>
      </c>
      <c r="H28" s="26">
        <v>50</v>
      </c>
      <c r="I28" s="26">
        <v>278</v>
      </c>
      <c r="J28" s="37"/>
      <c r="K28" s="46">
        <v>0.28409090909090912</v>
      </c>
      <c r="L28" s="46">
        <v>0.56818181818181823</v>
      </c>
      <c r="M28" s="46">
        <v>3.1590909090909092</v>
      </c>
      <c r="N28" s="34">
        <v>0.46800000000000003</v>
      </c>
      <c r="O28" s="25">
        <f>PRODUCT(I28/N28)</f>
        <v>594.017094017094</v>
      </c>
      <c r="P28" s="207" t="s">
        <v>62</v>
      </c>
      <c r="Q28" s="208"/>
      <c r="R28" s="179" t="s">
        <v>145</v>
      </c>
      <c r="S28" s="179"/>
      <c r="T28" s="179"/>
      <c r="U28" s="179"/>
      <c r="V28" s="179"/>
      <c r="W28" s="179"/>
      <c r="X28" s="186"/>
      <c r="Y28" s="186" t="s">
        <v>140</v>
      </c>
      <c r="Z28" s="186"/>
      <c r="AA28" s="179"/>
      <c r="AB28" s="178" t="s">
        <v>102</v>
      </c>
      <c r="AC28" s="178"/>
      <c r="AD28" s="178"/>
      <c r="AE28" s="188"/>
      <c r="AF28" s="25"/>
      <c r="AG28" s="207" t="s">
        <v>62</v>
      </c>
      <c r="AH28" s="226" t="s">
        <v>365</v>
      </c>
      <c r="AI28" s="179"/>
      <c r="AJ28" s="178"/>
      <c r="AK28" s="178"/>
      <c r="AL28" s="178">
        <v>3397</v>
      </c>
      <c r="AM28" s="178"/>
      <c r="AN28" s="185" t="s">
        <v>368</v>
      </c>
      <c r="AO28" s="178"/>
      <c r="AP28" s="178"/>
      <c r="AQ28" s="184"/>
      <c r="AR28" s="41"/>
      <c r="AS28" s="41"/>
      <c r="AT28" s="41"/>
      <c r="AU28" s="41"/>
      <c r="AV28" s="41"/>
      <c r="AW28" s="41"/>
      <c r="AX28" s="41"/>
      <c r="AY28" s="41"/>
      <c r="AZ28" s="41"/>
      <c r="BA28" s="41"/>
    </row>
    <row r="29" spans="1:53" ht="15" customHeight="1" x14ac:dyDescent="0.25">
      <c r="A29" s="2"/>
      <c r="B29" s="50" t="s">
        <v>16</v>
      </c>
      <c r="C29" s="51"/>
      <c r="D29" s="52"/>
      <c r="E29" s="33">
        <v>14</v>
      </c>
      <c r="F29" s="33">
        <v>0</v>
      </c>
      <c r="G29" s="33">
        <v>3</v>
      </c>
      <c r="H29" s="33">
        <v>10</v>
      </c>
      <c r="I29" s="33">
        <v>66</v>
      </c>
      <c r="J29" s="37"/>
      <c r="K29" s="53">
        <v>0.21428571428571427</v>
      </c>
      <c r="L29" s="53">
        <v>0.7142857142857143</v>
      </c>
      <c r="M29" s="53">
        <v>4.7142857142857144</v>
      </c>
      <c r="N29" s="54">
        <v>0.6470588235294118</v>
      </c>
      <c r="O29" s="25">
        <f>PRODUCT(I29/N29)</f>
        <v>102</v>
      </c>
      <c r="P29" s="207" t="s">
        <v>63</v>
      </c>
      <c r="Q29" s="208"/>
      <c r="R29" s="179" t="s">
        <v>146</v>
      </c>
      <c r="S29" s="179"/>
      <c r="T29" s="179"/>
      <c r="U29" s="179"/>
      <c r="V29" s="179"/>
      <c r="W29" s="179"/>
      <c r="X29" s="179"/>
      <c r="Y29" s="186" t="s">
        <v>141</v>
      </c>
      <c r="Z29" s="186"/>
      <c r="AA29" s="179"/>
      <c r="AB29" s="178" t="s">
        <v>102</v>
      </c>
      <c r="AC29" s="178"/>
      <c r="AD29" s="178"/>
      <c r="AE29" s="188"/>
      <c r="AF29" s="25"/>
      <c r="AG29" s="207" t="s">
        <v>63</v>
      </c>
      <c r="AH29" s="226" t="s">
        <v>364</v>
      </c>
      <c r="AI29" s="179"/>
      <c r="AJ29" s="178"/>
      <c r="AK29" s="178"/>
      <c r="AL29" s="178">
        <v>2539</v>
      </c>
      <c r="AM29" s="178"/>
      <c r="AN29" s="185" t="s">
        <v>369</v>
      </c>
      <c r="AO29" s="178"/>
      <c r="AP29" s="178"/>
      <c r="AQ29" s="184"/>
      <c r="AR29" s="41"/>
      <c r="AS29" s="41"/>
      <c r="AT29" s="41"/>
      <c r="AU29" s="41"/>
      <c r="AV29" s="41"/>
      <c r="AW29" s="41"/>
      <c r="AX29" s="41"/>
      <c r="AY29" s="41"/>
      <c r="AZ29" s="41"/>
      <c r="BA29" s="41"/>
    </row>
    <row r="30" spans="1:53" ht="15" customHeight="1" x14ac:dyDescent="0.25">
      <c r="A30" s="2"/>
      <c r="B30" s="55" t="s">
        <v>26</v>
      </c>
      <c r="C30" s="56"/>
      <c r="D30" s="57"/>
      <c r="E30" s="19">
        <v>512</v>
      </c>
      <c r="F30" s="19">
        <v>21</v>
      </c>
      <c r="G30" s="19">
        <v>185</v>
      </c>
      <c r="H30" s="19">
        <v>357</v>
      </c>
      <c r="I30" s="19">
        <v>1892</v>
      </c>
      <c r="J30" s="37"/>
      <c r="K30" s="58">
        <v>0.40234375</v>
      </c>
      <c r="L30" s="58">
        <v>0.697265625</v>
      </c>
      <c r="M30" s="58">
        <v>3.6953125</v>
      </c>
      <c r="N30" s="35">
        <f>PRODUCT(I30/O30)</f>
        <v>0.53973030044400871</v>
      </c>
      <c r="O30" s="25">
        <f>SUM(O27:O29)</f>
        <v>3505.4544805869664</v>
      </c>
      <c r="P30" s="193" t="s">
        <v>10</v>
      </c>
      <c r="Q30" s="209"/>
      <c r="R30" s="194" t="s">
        <v>147</v>
      </c>
      <c r="S30" s="194"/>
      <c r="T30" s="194"/>
      <c r="U30" s="194"/>
      <c r="V30" s="194"/>
      <c r="W30" s="194"/>
      <c r="X30" s="194"/>
      <c r="Y30" s="210" t="s">
        <v>142</v>
      </c>
      <c r="Z30" s="210"/>
      <c r="AA30" s="194"/>
      <c r="AB30" s="211" t="s">
        <v>102</v>
      </c>
      <c r="AC30" s="211"/>
      <c r="AD30" s="211"/>
      <c r="AE30" s="195"/>
      <c r="AF30" s="25"/>
      <c r="AG30" s="193" t="s">
        <v>10</v>
      </c>
      <c r="AH30" s="227" t="s">
        <v>366</v>
      </c>
      <c r="AI30" s="194"/>
      <c r="AJ30" s="211"/>
      <c r="AK30" s="211"/>
      <c r="AL30" s="211">
        <v>1774</v>
      </c>
      <c r="AM30" s="211"/>
      <c r="AN30" s="213" t="s">
        <v>370</v>
      </c>
      <c r="AO30" s="211"/>
      <c r="AP30" s="211"/>
      <c r="AQ30" s="76"/>
      <c r="AR30" s="41"/>
      <c r="AS30" s="41"/>
      <c r="AT30" s="41"/>
      <c r="AU30" s="41"/>
      <c r="AV30" s="41"/>
      <c r="AW30" s="41"/>
      <c r="AX30" s="41"/>
      <c r="AY30" s="41"/>
      <c r="AZ30" s="41"/>
      <c r="BA30" s="41"/>
    </row>
    <row r="31" spans="1:53" ht="15" customHeight="1" x14ac:dyDescent="0.25">
      <c r="A31" s="2"/>
      <c r="B31" s="39"/>
      <c r="C31" s="39"/>
      <c r="D31" s="39"/>
      <c r="E31" s="39"/>
      <c r="F31" s="39"/>
      <c r="G31" s="39"/>
      <c r="H31" s="39"/>
      <c r="I31" s="39"/>
      <c r="J31" s="37"/>
      <c r="K31" s="39"/>
      <c r="L31" s="39"/>
      <c r="M31" s="39"/>
      <c r="N31" s="25"/>
      <c r="O31" s="25"/>
      <c r="P31" s="25"/>
      <c r="Q31" s="40"/>
      <c r="R31" s="37"/>
      <c r="S31" s="37"/>
      <c r="T31" s="25"/>
      <c r="U31" s="25"/>
      <c r="V31" s="40"/>
      <c r="W31" s="37"/>
      <c r="X31" s="37"/>
      <c r="Y31" s="25"/>
      <c r="Z31" s="25"/>
      <c r="AA31" s="25"/>
      <c r="AB31" s="25"/>
      <c r="AC31" s="25"/>
      <c r="AD31" s="25"/>
      <c r="AE31" s="25"/>
      <c r="AF31" s="25"/>
      <c r="AG31" s="25"/>
      <c r="AH31" s="59"/>
      <c r="AI31" s="37"/>
      <c r="AJ31" s="37"/>
      <c r="AK31" s="25"/>
      <c r="AL31" s="37"/>
      <c r="AM31" s="37"/>
      <c r="AN31" s="37"/>
      <c r="AO31" s="37"/>
      <c r="AP31" s="37"/>
      <c r="AQ31" s="37"/>
      <c r="AR31" s="41"/>
      <c r="AS31" s="41"/>
      <c r="AT31" s="41"/>
      <c r="AU31" s="41"/>
      <c r="AV31" s="41"/>
      <c r="AW31" s="41"/>
      <c r="AX31" s="41"/>
      <c r="AY31" s="41"/>
      <c r="AZ31" s="41"/>
      <c r="BA31" s="41"/>
    </row>
    <row r="32" spans="1:53" ht="15" customHeight="1" x14ac:dyDescent="0.25">
      <c r="A32" s="2"/>
      <c r="B32" s="37" t="s">
        <v>81</v>
      </c>
      <c r="C32" s="37"/>
      <c r="D32" s="37" t="s">
        <v>82</v>
      </c>
      <c r="E32" s="37"/>
      <c r="F32" s="37"/>
      <c r="G32" s="37"/>
      <c r="H32" s="37"/>
      <c r="I32" s="37"/>
      <c r="J32" s="37"/>
      <c r="K32" s="37"/>
      <c r="L32" s="37"/>
      <c r="M32" s="37" t="s">
        <v>84</v>
      </c>
      <c r="N32" s="25"/>
      <c r="O32" s="25"/>
      <c r="P32" s="25"/>
      <c r="Q32" s="25"/>
      <c r="R32" s="25"/>
      <c r="S32" s="37" t="s">
        <v>83</v>
      </c>
      <c r="T32" s="25"/>
      <c r="U32" s="25"/>
      <c r="V32" s="25"/>
      <c r="W32" s="25"/>
      <c r="X32" s="25"/>
      <c r="Y32" s="25"/>
      <c r="Z32" s="37" t="s">
        <v>85</v>
      </c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41"/>
      <c r="AS32" s="41"/>
      <c r="AT32" s="41"/>
      <c r="AU32" s="41"/>
      <c r="AV32" s="41"/>
      <c r="AW32" s="41"/>
      <c r="AX32" s="41"/>
      <c r="AY32" s="41"/>
      <c r="AZ32" s="41"/>
      <c r="BA32" s="41"/>
    </row>
    <row r="33" spans="1:53" ht="15" customHeight="1" x14ac:dyDescent="0.25">
      <c r="A33" s="2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5"/>
      <c r="O33" s="25"/>
      <c r="P33" s="25"/>
      <c r="Q33" s="25"/>
      <c r="R33" s="25"/>
      <c r="S33" s="25"/>
      <c r="T33" s="25"/>
      <c r="U33" s="37"/>
      <c r="V33" s="40"/>
      <c r="W33" s="37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37"/>
      <c r="AM33" s="37"/>
      <c r="AN33" s="37"/>
      <c r="AO33" s="37"/>
      <c r="AP33" s="37"/>
      <c r="AQ33" s="37"/>
      <c r="AR33" s="41"/>
      <c r="AS33" s="41"/>
      <c r="AT33" s="41"/>
      <c r="AU33" s="41"/>
      <c r="AV33" s="41"/>
      <c r="AW33" s="41"/>
      <c r="AX33" s="41"/>
      <c r="AY33" s="41"/>
      <c r="AZ33" s="41"/>
      <c r="BA33" s="41"/>
    </row>
    <row r="34" spans="1:53" ht="15" customHeight="1" x14ac:dyDescent="0.2">
      <c r="A34" s="2"/>
      <c r="B34" s="172" t="s">
        <v>176</v>
      </c>
      <c r="C34" s="173"/>
      <c r="D34" s="173"/>
      <c r="E34" s="173"/>
      <c r="F34" s="173" t="s">
        <v>177</v>
      </c>
      <c r="G34" s="173" t="s">
        <v>3</v>
      </c>
      <c r="H34" s="173" t="s">
        <v>5</v>
      </c>
      <c r="I34" s="173" t="s">
        <v>6</v>
      </c>
      <c r="J34" s="173" t="s">
        <v>178</v>
      </c>
      <c r="K34" s="112" t="s">
        <v>17</v>
      </c>
      <c r="L34" s="37"/>
      <c r="M34" s="174" t="s">
        <v>179</v>
      </c>
      <c r="N34" s="175"/>
      <c r="O34" s="175"/>
      <c r="P34" s="173" t="s">
        <v>3</v>
      </c>
      <c r="Q34" s="173" t="s">
        <v>5</v>
      </c>
      <c r="R34" s="173" t="s">
        <v>6</v>
      </c>
      <c r="S34" s="173" t="s">
        <v>178</v>
      </c>
      <c r="T34" s="175"/>
      <c r="U34" s="112" t="s">
        <v>17</v>
      </c>
      <c r="V34" s="37"/>
      <c r="W34" s="174" t="s">
        <v>267</v>
      </c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6"/>
      <c r="AI34" s="172" t="s">
        <v>375</v>
      </c>
      <c r="AJ34" s="173"/>
      <c r="AK34" s="64"/>
      <c r="AL34" s="173" t="s">
        <v>376</v>
      </c>
      <c r="AM34" s="175"/>
      <c r="AN34" s="64" t="s">
        <v>377</v>
      </c>
      <c r="AO34" s="175"/>
      <c r="AP34" s="173" t="s">
        <v>378</v>
      </c>
      <c r="AQ34" s="93"/>
      <c r="AR34" s="25"/>
      <c r="AS34" s="25"/>
    </row>
    <row r="35" spans="1:53" ht="15" customHeight="1" x14ac:dyDescent="0.2">
      <c r="A35" s="2"/>
      <c r="B35" s="177">
        <v>1989</v>
      </c>
      <c r="C35" s="178" t="s">
        <v>70</v>
      </c>
      <c r="D35" s="179" t="s">
        <v>52</v>
      </c>
      <c r="E35" s="178"/>
      <c r="F35" s="178">
        <v>18</v>
      </c>
      <c r="G35" s="178">
        <v>11</v>
      </c>
      <c r="H35" s="180">
        <f t="shared" ref="H35:H40" si="0">PRODUCT((F6+G6)/E6)</f>
        <v>0.18181818181818182</v>
      </c>
      <c r="I35" s="180">
        <f t="shared" ref="I35:I40" si="1">PRODUCT(H6/E6)</f>
        <v>0.18181818181818182</v>
      </c>
      <c r="J35" s="180">
        <f t="shared" ref="J35:J40" si="2">PRODUCT(F6+G6+H6)/E6</f>
        <v>0.36363636363636365</v>
      </c>
      <c r="K35" s="181">
        <f t="shared" ref="K35:K40" si="3">PRODUCT(I6/E6)</f>
        <v>1.6363636363636365</v>
      </c>
      <c r="L35" s="40"/>
      <c r="M35" s="182" t="s">
        <v>182</v>
      </c>
      <c r="N35" s="178"/>
      <c r="O35" s="178">
        <v>21</v>
      </c>
      <c r="P35" s="217" t="s">
        <v>327</v>
      </c>
      <c r="Q35" s="217" t="s">
        <v>289</v>
      </c>
      <c r="R35" s="217" t="s">
        <v>303</v>
      </c>
      <c r="S35" s="217" t="s">
        <v>315</v>
      </c>
      <c r="T35" s="183"/>
      <c r="U35" s="184" t="s">
        <v>279</v>
      </c>
      <c r="V35" s="40"/>
      <c r="W35" s="182" t="s">
        <v>180</v>
      </c>
      <c r="X35" s="185"/>
      <c r="Y35" s="185"/>
      <c r="Z35" s="179"/>
      <c r="AA35" s="179"/>
      <c r="AB35" s="179"/>
      <c r="AC35" s="179"/>
      <c r="AD35" s="179"/>
      <c r="AE35" s="179"/>
      <c r="AF35" s="179"/>
      <c r="AG35" s="186"/>
      <c r="AH35" s="187"/>
      <c r="AI35" s="177">
        <v>2001</v>
      </c>
      <c r="AJ35" s="228" t="s">
        <v>380</v>
      </c>
      <c r="AK35" s="229"/>
      <c r="AL35" s="230">
        <v>1100</v>
      </c>
      <c r="AM35" s="185"/>
      <c r="AN35" s="231">
        <v>109.3</v>
      </c>
      <c r="AO35" s="185"/>
      <c r="AP35" s="178">
        <v>1</v>
      </c>
      <c r="AQ35" s="232"/>
      <c r="AR35" s="25"/>
      <c r="AS35" s="25"/>
    </row>
    <row r="36" spans="1:53" ht="15" customHeight="1" x14ac:dyDescent="0.2">
      <c r="A36" s="2"/>
      <c r="B36" s="177">
        <v>1990</v>
      </c>
      <c r="C36" s="178" t="s">
        <v>69</v>
      </c>
      <c r="D36" s="179" t="s">
        <v>52</v>
      </c>
      <c r="E36" s="178"/>
      <c r="F36" s="178">
        <v>19</v>
      </c>
      <c r="G36" s="178">
        <v>26</v>
      </c>
      <c r="H36" s="180">
        <f t="shared" si="0"/>
        <v>0.30769230769230771</v>
      </c>
      <c r="I36" s="180">
        <f t="shared" si="1"/>
        <v>0.42307692307692307</v>
      </c>
      <c r="J36" s="180">
        <f t="shared" si="2"/>
        <v>0.73076923076923073</v>
      </c>
      <c r="K36" s="181">
        <f t="shared" si="3"/>
        <v>2.4230769230769229</v>
      </c>
      <c r="L36" s="40"/>
      <c r="M36" s="182" t="s">
        <v>183</v>
      </c>
      <c r="N36" s="178"/>
      <c r="O36" s="178"/>
      <c r="P36" s="217" t="s">
        <v>328</v>
      </c>
      <c r="Q36" s="217" t="s">
        <v>290</v>
      </c>
      <c r="R36" s="217" t="s">
        <v>304</v>
      </c>
      <c r="S36" s="217" t="s">
        <v>316</v>
      </c>
      <c r="T36" s="183"/>
      <c r="U36" s="184" t="s">
        <v>280</v>
      </c>
      <c r="V36" s="40"/>
      <c r="W36" s="189" t="s">
        <v>269</v>
      </c>
      <c r="X36" s="185"/>
      <c r="Y36" s="185" t="s">
        <v>271</v>
      </c>
      <c r="Z36" s="215"/>
      <c r="AA36" s="215"/>
      <c r="AB36" s="215"/>
      <c r="AC36" s="215"/>
      <c r="AD36" s="215"/>
      <c r="AE36" s="215"/>
      <c r="AF36" s="215"/>
      <c r="AG36" s="215" t="s">
        <v>272</v>
      </c>
      <c r="AH36" s="188"/>
      <c r="AI36" s="177">
        <v>2002</v>
      </c>
      <c r="AJ36" s="228" t="s">
        <v>325</v>
      </c>
      <c r="AK36" s="229"/>
      <c r="AL36" s="230">
        <v>1167</v>
      </c>
      <c r="AM36" s="185"/>
      <c r="AN36" s="231">
        <f t="shared" ref="AN36:AN38" si="4">PRODUCT(AL36-AL35)</f>
        <v>67</v>
      </c>
      <c r="AO36" s="185"/>
      <c r="AP36" s="178"/>
      <c r="AQ36" s="232"/>
      <c r="AR36" s="25"/>
      <c r="AS36" s="25"/>
    </row>
    <row r="37" spans="1:53" ht="15" customHeight="1" x14ac:dyDescent="0.2">
      <c r="A37" s="2"/>
      <c r="B37" s="177">
        <v>1991</v>
      </c>
      <c r="C37" s="178" t="s">
        <v>71</v>
      </c>
      <c r="D37" s="179" t="s">
        <v>52</v>
      </c>
      <c r="E37" s="178"/>
      <c r="F37" s="178">
        <v>20</v>
      </c>
      <c r="G37" s="178">
        <v>25</v>
      </c>
      <c r="H37" s="180">
        <f t="shared" si="0"/>
        <v>0.32</v>
      </c>
      <c r="I37" s="180">
        <f t="shared" si="1"/>
        <v>0.6</v>
      </c>
      <c r="J37" s="180">
        <f t="shared" si="2"/>
        <v>0.92</v>
      </c>
      <c r="K37" s="181">
        <f t="shared" si="3"/>
        <v>2.44</v>
      </c>
      <c r="L37" s="40"/>
      <c r="M37" s="182" t="s">
        <v>185</v>
      </c>
      <c r="N37" s="178"/>
      <c r="O37" s="178"/>
      <c r="P37" s="217" t="s">
        <v>329</v>
      </c>
      <c r="Q37" s="217" t="s">
        <v>291</v>
      </c>
      <c r="R37" s="217" t="s">
        <v>305</v>
      </c>
      <c r="S37" s="217" t="s">
        <v>317</v>
      </c>
      <c r="T37" s="183"/>
      <c r="U37" s="184" t="s">
        <v>281</v>
      </c>
      <c r="V37" s="40"/>
      <c r="W37" s="189" t="s">
        <v>181</v>
      </c>
      <c r="X37" s="185"/>
      <c r="Y37" s="216" t="s">
        <v>273</v>
      </c>
      <c r="Z37" s="215"/>
      <c r="AA37" s="215"/>
      <c r="AB37" s="215"/>
      <c r="AC37" s="215"/>
      <c r="AD37" s="215"/>
      <c r="AE37" s="215"/>
      <c r="AF37" s="215"/>
      <c r="AG37" s="215" t="s">
        <v>228</v>
      </c>
      <c r="AH37" s="188"/>
      <c r="AI37" s="177">
        <v>2003</v>
      </c>
      <c r="AJ37" s="228" t="s">
        <v>245</v>
      </c>
      <c r="AK37" s="229"/>
      <c r="AL37" s="230">
        <v>1238</v>
      </c>
      <c r="AM37" s="185"/>
      <c r="AN37" s="231">
        <f t="shared" si="4"/>
        <v>71</v>
      </c>
      <c r="AO37" s="185"/>
      <c r="AP37" s="178"/>
      <c r="AQ37" s="232"/>
      <c r="AR37" s="25"/>
      <c r="AS37" s="25"/>
    </row>
    <row r="38" spans="1:53" ht="15" customHeight="1" x14ac:dyDescent="0.2">
      <c r="A38" s="2"/>
      <c r="B38" s="177">
        <v>1992</v>
      </c>
      <c r="C38" s="178" t="s">
        <v>69</v>
      </c>
      <c r="D38" s="179" t="s">
        <v>52</v>
      </c>
      <c r="E38" s="178"/>
      <c r="F38" s="178">
        <v>21</v>
      </c>
      <c r="G38" s="178">
        <v>26</v>
      </c>
      <c r="H38" s="180">
        <f t="shared" si="0"/>
        <v>0.53846153846153844</v>
      </c>
      <c r="I38" s="218">
        <f t="shared" si="1"/>
        <v>1.3461538461538463</v>
      </c>
      <c r="J38" s="180">
        <f t="shared" si="2"/>
        <v>1.8846153846153846</v>
      </c>
      <c r="K38" s="181">
        <f t="shared" si="3"/>
        <v>3.7307692307692308</v>
      </c>
      <c r="L38" s="40"/>
      <c r="M38" s="182" t="s">
        <v>186</v>
      </c>
      <c r="N38" s="178"/>
      <c r="O38" s="178"/>
      <c r="P38" s="217" t="s">
        <v>330</v>
      </c>
      <c r="Q38" s="217" t="s">
        <v>292</v>
      </c>
      <c r="R38" s="217" t="s">
        <v>306</v>
      </c>
      <c r="S38" s="217" t="s">
        <v>318</v>
      </c>
      <c r="T38" s="183"/>
      <c r="U38" s="184" t="s">
        <v>282</v>
      </c>
      <c r="V38" s="40"/>
      <c r="W38" s="189" t="s">
        <v>184</v>
      </c>
      <c r="X38" s="185"/>
      <c r="Y38" s="214" t="s">
        <v>274</v>
      </c>
      <c r="Z38" s="215"/>
      <c r="AA38" s="215"/>
      <c r="AB38" s="215"/>
      <c r="AC38" s="215"/>
      <c r="AD38" s="215"/>
      <c r="AE38" s="215"/>
      <c r="AF38" s="215"/>
      <c r="AG38" s="214" t="s">
        <v>229</v>
      </c>
      <c r="AH38" s="187"/>
      <c r="AI38" s="177">
        <v>2004</v>
      </c>
      <c r="AJ38" s="228" t="s">
        <v>381</v>
      </c>
      <c r="AK38" s="229"/>
      <c r="AL38" s="230">
        <v>1298.3</v>
      </c>
      <c r="AM38" s="185"/>
      <c r="AN38" s="231">
        <f t="shared" si="4"/>
        <v>60.299999999999955</v>
      </c>
      <c r="AO38" s="185"/>
      <c r="AP38" s="178"/>
      <c r="AQ38" s="232"/>
      <c r="AR38" s="25"/>
      <c r="AS38" s="25"/>
    </row>
    <row r="39" spans="1:53" ht="15" customHeight="1" x14ac:dyDescent="0.2">
      <c r="A39" s="2"/>
      <c r="B39" s="177">
        <v>1993</v>
      </c>
      <c r="C39" s="178" t="s">
        <v>69</v>
      </c>
      <c r="D39" s="179" t="s">
        <v>52</v>
      </c>
      <c r="E39" s="178"/>
      <c r="F39" s="178">
        <v>22</v>
      </c>
      <c r="G39" s="178">
        <v>28</v>
      </c>
      <c r="H39" s="180">
        <f t="shared" si="0"/>
        <v>1.1428571428571428</v>
      </c>
      <c r="I39" s="180">
        <f t="shared" si="1"/>
        <v>1.1071428571428572</v>
      </c>
      <c r="J39" s="180">
        <f t="shared" si="2"/>
        <v>2.25</v>
      </c>
      <c r="K39" s="219">
        <f t="shared" si="3"/>
        <v>5.4642857142857144</v>
      </c>
      <c r="L39" s="40"/>
      <c r="M39" s="182" t="s">
        <v>187</v>
      </c>
      <c r="N39" s="178"/>
      <c r="O39" s="178"/>
      <c r="P39" s="217" t="s">
        <v>331</v>
      </c>
      <c r="Q39" s="217" t="s">
        <v>293</v>
      </c>
      <c r="R39" s="217" t="s">
        <v>307</v>
      </c>
      <c r="S39" s="217" t="s">
        <v>319</v>
      </c>
      <c r="T39" s="183"/>
      <c r="U39" s="184" t="s">
        <v>283</v>
      </c>
      <c r="V39" s="40"/>
      <c r="W39" s="182"/>
      <c r="X39" s="185"/>
      <c r="Y39" s="185"/>
      <c r="Z39" s="179"/>
      <c r="AA39" s="179"/>
      <c r="AB39" s="179"/>
      <c r="AC39" s="179"/>
      <c r="AD39" s="179"/>
      <c r="AE39" s="179"/>
      <c r="AF39" s="179"/>
      <c r="AG39" s="186"/>
      <c r="AH39" s="187"/>
      <c r="AI39" s="177" t="s">
        <v>379</v>
      </c>
      <c r="AJ39" s="178"/>
      <c r="AK39" s="178"/>
      <c r="AL39" s="186"/>
      <c r="AM39" s="179"/>
      <c r="AN39" s="179"/>
      <c r="AO39" s="179"/>
      <c r="AP39" s="179"/>
      <c r="AQ39" s="188"/>
      <c r="AR39" s="25"/>
      <c r="AS39" s="25"/>
    </row>
    <row r="40" spans="1:53" ht="15" customHeight="1" x14ac:dyDescent="0.2">
      <c r="A40" s="2"/>
      <c r="B40" s="177">
        <v>1994</v>
      </c>
      <c r="C40" s="178" t="s">
        <v>72</v>
      </c>
      <c r="D40" s="179" t="s">
        <v>52</v>
      </c>
      <c r="E40" s="178"/>
      <c r="F40" s="178">
        <v>23</v>
      </c>
      <c r="G40" s="178">
        <v>34</v>
      </c>
      <c r="H40" s="180">
        <f t="shared" si="0"/>
        <v>0.44117647058823528</v>
      </c>
      <c r="I40" s="180">
        <f t="shared" si="1"/>
        <v>0.73529411764705888</v>
      </c>
      <c r="J40" s="180">
        <f t="shared" si="2"/>
        <v>1.1764705882352942</v>
      </c>
      <c r="K40" s="181">
        <f t="shared" si="3"/>
        <v>3.8823529411764706</v>
      </c>
      <c r="L40" s="40"/>
      <c r="M40" s="182" t="s">
        <v>188</v>
      </c>
      <c r="N40" s="178"/>
      <c r="O40" s="178"/>
      <c r="P40" s="217" t="s">
        <v>282</v>
      </c>
      <c r="Q40" s="217" t="s">
        <v>294</v>
      </c>
      <c r="R40" s="217" t="s">
        <v>308</v>
      </c>
      <c r="S40" s="217" t="s">
        <v>282</v>
      </c>
      <c r="T40" s="183"/>
      <c r="U40" s="184" t="s">
        <v>284</v>
      </c>
      <c r="V40" s="40"/>
      <c r="W40" s="189" t="s">
        <v>270</v>
      </c>
      <c r="X40" s="185"/>
      <c r="Y40" s="185"/>
      <c r="Z40" s="179"/>
      <c r="AA40" s="179"/>
      <c r="AB40" s="179"/>
      <c r="AC40" s="185"/>
      <c r="AD40" s="179"/>
      <c r="AE40" s="179"/>
      <c r="AF40" s="179"/>
      <c r="AG40" s="185"/>
      <c r="AH40" s="188"/>
      <c r="AI40" s="177">
        <v>2022</v>
      </c>
      <c r="AJ40" s="178" t="s">
        <v>394</v>
      </c>
      <c r="AK40" s="178"/>
      <c r="AL40" s="230">
        <v>1298.3</v>
      </c>
      <c r="AM40" s="179"/>
      <c r="AN40" s="179"/>
      <c r="AO40" s="179"/>
      <c r="AP40" s="179"/>
      <c r="AQ40" s="188"/>
      <c r="AR40" s="25"/>
      <c r="AS40" s="25"/>
    </row>
    <row r="41" spans="1:53" ht="15" customHeight="1" x14ac:dyDescent="0.2">
      <c r="A41" s="2"/>
      <c r="B41" s="177">
        <v>1995</v>
      </c>
      <c r="C41" s="178" t="s">
        <v>69</v>
      </c>
      <c r="D41" s="179" t="s">
        <v>52</v>
      </c>
      <c r="E41" s="178"/>
      <c r="F41" s="178">
        <v>24</v>
      </c>
      <c r="G41" s="178">
        <v>29</v>
      </c>
      <c r="H41" s="180">
        <f>PRODUCT((F12+G12)/E12)</f>
        <v>0.48275862068965519</v>
      </c>
      <c r="I41" s="180">
        <f>PRODUCT(H12/E12)</f>
        <v>0.48275862068965519</v>
      </c>
      <c r="J41" s="180">
        <f>PRODUCT(F12+G12+H12)/E12</f>
        <v>0.96551724137931039</v>
      </c>
      <c r="K41" s="181">
        <f>PRODUCT(I12/E12)</f>
        <v>3.6551724137931036</v>
      </c>
      <c r="L41" s="40"/>
      <c r="M41" s="182" t="s">
        <v>189</v>
      </c>
      <c r="N41" s="178"/>
      <c r="O41" s="178"/>
      <c r="P41" s="217" t="s">
        <v>332</v>
      </c>
      <c r="Q41" s="217" t="s">
        <v>295</v>
      </c>
      <c r="R41" s="217" t="s">
        <v>309</v>
      </c>
      <c r="S41" s="217" t="s">
        <v>320</v>
      </c>
      <c r="T41" s="183"/>
      <c r="U41" s="184" t="s">
        <v>285</v>
      </c>
      <c r="V41" s="40"/>
      <c r="W41" s="189" t="s">
        <v>269</v>
      </c>
      <c r="X41" s="179"/>
      <c r="Y41" s="214" t="s">
        <v>276</v>
      </c>
      <c r="Z41" s="215"/>
      <c r="AA41" s="215"/>
      <c r="AB41" s="215"/>
      <c r="AC41" s="215"/>
      <c r="AD41" s="215"/>
      <c r="AE41" s="215"/>
      <c r="AF41" s="215"/>
      <c r="AG41" s="214" t="s">
        <v>275</v>
      </c>
      <c r="AH41" s="181">
        <v>0.75471698113207553</v>
      </c>
      <c r="AI41" s="177"/>
      <c r="AJ41" s="178"/>
      <c r="AK41" s="178"/>
      <c r="AL41" s="186"/>
      <c r="AM41" s="179"/>
      <c r="AN41" s="179"/>
      <c r="AO41" s="179"/>
      <c r="AP41" s="179"/>
      <c r="AQ41" s="188"/>
      <c r="AR41" s="25"/>
      <c r="AS41" s="25"/>
    </row>
    <row r="42" spans="1:53" ht="15" customHeight="1" x14ac:dyDescent="0.2">
      <c r="A42" s="2"/>
      <c r="B42" s="177">
        <v>1996</v>
      </c>
      <c r="C42" s="178" t="s">
        <v>69</v>
      </c>
      <c r="D42" s="179" t="s">
        <v>52</v>
      </c>
      <c r="E42" s="178"/>
      <c r="F42" s="178">
        <v>25</v>
      </c>
      <c r="G42" s="178">
        <v>29</v>
      </c>
      <c r="H42" s="218">
        <f t="shared" ref="H42:H50" si="5">PRODUCT((F13+G13)/E13)</f>
        <v>1.1724137931034482</v>
      </c>
      <c r="I42" s="180">
        <f t="shared" ref="I42:I50" si="6">PRODUCT(H13/E13)</f>
        <v>1.1379310344827587</v>
      </c>
      <c r="J42" s="218">
        <f t="shared" ref="J42:J50" si="7">PRODUCT(F13+G13+H13)/E13</f>
        <v>2.3103448275862069</v>
      </c>
      <c r="K42" s="181">
        <f t="shared" ref="K42:K50" si="8">PRODUCT(I13/E13)</f>
        <v>4.6896551724137927</v>
      </c>
      <c r="L42" s="40"/>
      <c r="M42" s="182" t="s">
        <v>191</v>
      </c>
      <c r="N42" s="178"/>
      <c r="O42" s="178"/>
      <c r="P42" s="217" t="s">
        <v>333</v>
      </c>
      <c r="Q42" s="217" t="s">
        <v>296</v>
      </c>
      <c r="R42" s="217" t="s">
        <v>310</v>
      </c>
      <c r="S42" s="217" t="s">
        <v>321</v>
      </c>
      <c r="T42" s="183"/>
      <c r="U42" s="184" t="s">
        <v>286</v>
      </c>
      <c r="V42" s="40"/>
      <c r="W42" s="182"/>
      <c r="X42" s="185"/>
      <c r="Y42" s="179"/>
      <c r="Z42" s="179"/>
      <c r="AA42" s="179"/>
      <c r="AB42" s="179"/>
      <c r="AC42" s="179"/>
      <c r="AD42" s="179"/>
      <c r="AE42" s="179"/>
      <c r="AF42" s="192"/>
      <c r="AG42" s="179"/>
      <c r="AH42" s="191"/>
      <c r="AI42" s="235" t="s">
        <v>865</v>
      </c>
      <c r="AJ42" s="175"/>
      <c r="AK42" s="175"/>
      <c r="AL42" s="175"/>
      <c r="AM42" s="64"/>
      <c r="AN42" s="175"/>
      <c r="AO42" s="173"/>
      <c r="AP42" s="175"/>
      <c r="AQ42" s="112" t="s">
        <v>383</v>
      </c>
      <c r="AR42" s="25"/>
      <c r="AS42" s="25"/>
    </row>
    <row r="43" spans="1:53" ht="15" customHeight="1" x14ac:dyDescent="0.2">
      <c r="A43" s="2"/>
      <c r="B43" s="177">
        <v>1997</v>
      </c>
      <c r="C43" s="178" t="s">
        <v>69</v>
      </c>
      <c r="D43" s="179" t="s">
        <v>52</v>
      </c>
      <c r="E43" s="178"/>
      <c r="F43" s="178">
        <v>26</v>
      </c>
      <c r="G43" s="178">
        <v>28</v>
      </c>
      <c r="H43" s="180">
        <f t="shared" si="5"/>
        <v>0.5357142857142857</v>
      </c>
      <c r="I43" s="180">
        <f t="shared" si="6"/>
        <v>0.75</v>
      </c>
      <c r="J43" s="180">
        <f t="shared" si="7"/>
        <v>1.2857142857142858</v>
      </c>
      <c r="K43" s="181">
        <f t="shared" si="8"/>
        <v>3.4642857142857144</v>
      </c>
      <c r="L43" s="40"/>
      <c r="M43" s="182" t="s">
        <v>192</v>
      </c>
      <c r="N43" s="178"/>
      <c r="O43" s="178"/>
      <c r="P43" s="217" t="s">
        <v>334</v>
      </c>
      <c r="Q43" s="217" t="s">
        <v>263</v>
      </c>
      <c r="R43" s="217" t="s">
        <v>265</v>
      </c>
      <c r="S43" s="217" t="s">
        <v>285</v>
      </c>
      <c r="T43" s="183"/>
      <c r="U43" s="184" t="s">
        <v>239</v>
      </c>
      <c r="V43" s="40"/>
      <c r="W43" s="182" t="s">
        <v>190</v>
      </c>
      <c r="X43" s="185"/>
      <c r="Y43" s="179"/>
      <c r="Z43" s="179"/>
      <c r="AA43" s="179"/>
      <c r="AB43" s="179"/>
      <c r="AC43" s="179"/>
      <c r="AD43" s="179"/>
      <c r="AE43" s="179"/>
      <c r="AF43" s="192"/>
      <c r="AG43" s="179"/>
      <c r="AH43" s="191"/>
      <c r="AI43" s="236" t="s">
        <v>384</v>
      </c>
      <c r="AJ43" s="117"/>
      <c r="AK43" s="117"/>
      <c r="AL43" s="222" t="s">
        <v>385</v>
      </c>
      <c r="AM43" s="116"/>
      <c r="AN43" s="117"/>
      <c r="AO43" s="222" t="s">
        <v>386</v>
      </c>
      <c r="AP43" s="117"/>
      <c r="AQ43" s="237">
        <v>5000</v>
      </c>
      <c r="AR43" s="25"/>
      <c r="AS43" s="25"/>
    </row>
    <row r="44" spans="1:53" ht="15" customHeight="1" x14ac:dyDescent="0.2">
      <c r="A44" s="2"/>
      <c r="B44" s="177">
        <v>1998</v>
      </c>
      <c r="C44" s="178" t="s">
        <v>74</v>
      </c>
      <c r="D44" s="179" t="s">
        <v>52</v>
      </c>
      <c r="E44" s="178"/>
      <c r="F44" s="178">
        <v>28</v>
      </c>
      <c r="G44" s="178">
        <v>28</v>
      </c>
      <c r="H44" s="180">
        <f t="shared" si="5"/>
        <v>0.42857142857142855</v>
      </c>
      <c r="I44" s="180">
        <f t="shared" si="6"/>
        <v>0.42857142857142855</v>
      </c>
      <c r="J44" s="180">
        <f t="shared" si="7"/>
        <v>0.8571428571428571</v>
      </c>
      <c r="K44" s="181">
        <f t="shared" si="8"/>
        <v>2.8571428571428572</v>
      </c>
      <c r="L44" s="40"/>
      <c r="M44" s="182" t="s">
        <v>193</v>
      </c>
      <c r="N44" s="178"/>
      <c r="O44" s="178"/>
      <c r="P44" s="217" t="s">
        <v>246</v>
      </c>
      <c r="Q44" s="217" t="s">
        <v>297</v>
      </c>
      <c r="R44" s="217" t="s">
        <v>311</v>
      </c>
      <c r="S44" s="217" t="s">
        <v>322</v>
      </c>
      <c r="T44" s="183"/>
      <c r="U44" s="184" t="s">
        <v>174</v>
      </c>
      <c r="V44" s="40"/>
      <c r="W44" s="182">
        <v>1000</v>
      </c>
      <c r="X44" s="185"/>
      <c r="Y44" s="215" t="s">
        <v>278</v>
      </c>
      <c r="Z44" s="215"/>
      <c r="AA44" s="215"/>
      <c r="AB44" s="215"/>
      <c r="AC44" s="215"/>
      <c r="AD44" s="215"/>
      <c r="AE44" s="215"/>
      <c r="AF44" s="215"/>
      <c r="AG44" s="215" t="s">
        <v>277</v>
      </c>
      <c r="AH44" s="181">
        <v>3.5842293906810037</v>
      </c>
      <c r="AI44" s="238" t="s">
        <v>387</v>
      </c>
      <c r="AJ44" s="179"/>
      <c r="AK44" s="179"/>
      <c r="AL44" s="239" t="s">
        <v>866</v>
      </c>
      <c r="AM44" s="185"/>
      <c r="AN44" s="179"/>
      <c r="AO44" s="178">
        <v>1957.7077067669172</v>
      </c>
      <c r="AP44" s="179"/>
      <c r="AQ44" s="184">
        <v>26</v>
      </c>
      <c r="AR44" s="25"/>
      <c r="AS44" s="25"/>
    </row>
    <row r="45" spans="1:53" ht="15" customHeight="1" x14ac:dyDescent="0.2">
      <c r="A45" s="2"/>
      <c r="B45" s="177">
        <v>1999</v>
      </c>
      <c r="C45" s="178" t="s">
        <v>75</v>
      </c>
      <c r="D45" s="179" t="s">
        <v>52</v>
      </c>
      <c r="E45" s="178"/>
      <c r="F45" s="178">
        <v>29</v>
      </c>
      <c r="G45" s="178">
        <v>7</v>
      </c>
      <c r="H45" s="180">
        <f t="shared" si="5"/>
        <v>0.2857142857142857</v>
      </c>
      <c r="I45" s="180">
        <f t="shared" si="6"/>
        <v>0.5714285714285714</v>
      </c>
      <c r="J45" s="180">
        <f t="shared" si="7"/>
        <v>0.8571428571428571</v>
      </c>
      <c r="K45" s="181">
        <f t="shared" si="8"/>
        <v>2.7142857142857144</v>
      </c>
      <c r="L45" s="40"/>
      <c r="M45" s="182" t="s">
        <v>194</v>
      </c>
      <c r="N45" s="178"/>
      <c r="O45" s="178"/>
      <c r="P45" s="217" t="s">
        <v>326</v>
      </c>
      <c r="Q45" s="217" t="s">
        <v>256</v>
      </c>
      <c r="R45" s="217" t="s">
        <v>312</v>
      </c>
      <c r="S45" s="217" t="s">
        <v>323</v>
      </c>
      <c r="T45" s="183"/>
      <c r="U45" s="184" t="s">
        <v>174</v>
      </c>
      <c r="V45" s="40"/>
      <c r="W45" s="189"/>
      <c r="X45" s="185"/>
      <c r="Y45" s="185"/>
      <c r="Z45" s="179"/>
      <c r="AA45" s="179"/>
      <c r="AB45" s="179"/>
      <c r="AC45" s="179"/>
      <c r="AD45" s="179"/>
      <c r="AE45" s="185"/>
      <c r="AF45" s="190"/>
      <c r="AG45" s="185"/>
      <c r="AH45" s="181"/>
      <c r="AI45" s="238" t="s">
        <v>388</v>
      </c>
      <c r="AJ45" s="179"/>
      <c r="AK45" s="179"/>
      <c r="AL45" s="239" t="s">
        <v>867</v>
      </c>
      <c r="AM45" s="185"/>
      <c r="AN45" s="179"/>
      <c r="AO45" s="178">
        <v>1850.5791411042944</v>
      </c>
      <c r="AP45" s="179"/>
      <c r="AQ45" s="184">
        <v>13</v>
      </c>
      <c r="AR45" s="25"/>
      <c r="AS45" s="25"/>
    </row>
    <row r="46" spans="1:53" ht="15" customHeight="1" x14ac:dyDescent="0.2">
      <c r="A46" s="2"/>
      <c r="B46" s="177">
        <v>2000</v>
      </c>
      <c r="C46" s="178" t="s">
        <v>73</v>
      </c>
      <c r="D46" s="179" t="s">
        <v>76</v>
      </c>
      <c r="E46" s="178"/>
      <c r="F46" s="178">
        <v>30</v>
      </c>
      <c r="G46" s="178">
        <v>28</v>
      </c>
      <c r="H46" s="180">
        <f t="shared" si="5"/>
        <v>0.21428571428571427</v>
      </c>
      <c r="I46" s="180">
        <f t="shared" si="6"/>
        <v>1.0357142857142858</v>
      </c>
      <c r="J46" s="180">
        <f t="shared" si="7"/>
        <v>1.25</v>
      </c>
      <c r="K46" s="181">
        <f t="shared" si="8"/>
        <v>4.8571428571428568</v>
      </c>
      <c r="L46" s="40"/>
      <c r="M46" s="182" t="s">
        <v>195</v>
      </c>
      <c r="N46" s="178"/>
      <c r="O46" s="178"/>
      <c r="P46" s="217" t="s">
        <v>335</v>
      </c>
      <c r="Q46" s="217" t="s">
        <v>298</v>
      </c>
      <c r="R46" s="217" t="s">
        <v>313</v>
      </c>
      <c r="S46" s="217" t="s">
        <v>324</v>
      </c>
      <c r="T46" s="183"/>
      <c r="U46" s="184" t="s">
        <v>245</v>
      </c>
      <c r="V46" s="40"/>
      <c r="W46" s="177"/>
      <c r="X46" s="185"/>
      <c r="Y46" s="179"/>
      <c r="Z46" s="179"/>
      <c r="AA46" s="179"/>
      <c r="AB46" s="179"/>
      <c r="AC46" s="179"/>
      <c r="AD46" s="179"/>
      <c r="AE46" s="185"/>
      <c r="AF46" s="190"/>
      <c r="AG46" s="183"/>
      <c r="AH46" s="191"/>
      <c r="AI46" s="238" t="s">
        <v>389</v>
      </c>
      <c r="AJ46" s="179"/>
      <c r="AK46" s="179"/>
      <c r="AL46" s="239" t="s">
        <v>868</v>
      </c>
      <c r="AM46" s="185"/>
      <c r="AN46" s="179"/>
      <c r="AO46" s="178">
        <v>1767.7387173396673</v>
      </c>
      <c r="AP46" s="179"/>
      <c r="AQ46" s="184">
        <v>14</v>
      </c>
      <c r="AR46" s="25"/>
      <c r="AS46" s="25"/>
    </row>
    <row r="47" spans="1:53" ht="15" customHeight="1" x14ac:dyDescent="0.2">
      <c r="A47" s="2"/>
      <c r="B47" s="177">
        <v>2001</v>
      </c>
      <c r="C47" s="178" t="s">
        <v>77</v>
      </c>
      <c r="D47" s="179" t="s">
        <v>76</v>
      </c>
      <c r="E47" s="178"/>
      <c r="F47" s="178">
        <v>31</v>
      </c>
      <c r="G47" s="178">
        <v>28</v>
      </c>
      <c r="H47" s="180">
        <f t="shared" si="5"/>
        <v>0.2857142857142857</v>
      </c>
      <c r="I47" s="180">
        <f t="shared" si="6"/>
        <v>0.7857142857142857</v>
      </c>
      <c r="J47" s="180">
        <f t="shared" si="7"/>
        <v>1.0714285714285714</v>
      </c>
      <c r="K47" s="181">
        <f t="shared" si="8"/>
        <v>5.1071428571428568</v>
      </c>
      <c r="L47" s="40"/>
      <c r="M47" s="182" t="s">
        <v>196</v>
      </c>
      <c r="N47" s="178"/>
      <c r="O47" s="178"/>
      <c r="P47" s="217" t="s">
        <v>261</v>
      </c>
      <c r="Q47" s="217" t="s">
        <v>299</v>
      </c>
      <c r="R47" s="217" t="s">
        <v>314</v>
      </c>
      <c r="S47" s="217" t="s">
        <v>325</v>
      </c>
      <c r="T47" s="183"/>
      <c r="U47" s="184" t="s">
        <v>258</v>
      </c>
      <c r="V47" s="40"/>
      <c r="W47" s="182"/>
      <c r="X47" s="185"/>
      <c r="Y47" s="179"/>
      <c r="Z47" s="179"/>
      <c r="AA47" s="179"/>
      <c r="AB47" s="179"/>
      <c r="AC47" s="179"/>
      <c r="AD47" s="179"/>
      <c r="AE47" s="179"/>
      <c r="AF47" s="192"/>
      <c r="AG47" s="179"/>
      <c r="AH47" s="191"/>
      <c r="AI47" s="238" t="s">
        <v>390</v>
      </c>
      <c r="AJ47" s="179"/>
      <c r="AK47" s="179"/>
      <c r="AL47" s="239" t="s">
        <v>869</v>
      </c>
      <c r="AM47" s="185"/>
      <c r="AN47" s="179"/>
      <c r="AO47" s="178">
        <v>2046.2116182572613</v>
      </c>
      <c r="AP47" s="179"/>
      <c r="AQ47" s="184">
        <v>15</v>
      </c>
      <c r="AR47" s="25"/>
      <c r="AS47" s="25"/>
    </row>
    <row r="48" spans="1:53" ht="15" customHeight="1" x14ac:dyDescent="0.2">
      <c r="A48" s="2"/>
      <c r="B48" s="177">
        <v>2002</v>
      </c>
      <c r="C48" s="178" t="s">
        <v>78</v>
      </c>
      <c r="D48" s="179" t="s">
        <v>79</v>
      </c>
      <c r="E48" s="178"/>
      <c r="F48" s="178">
        <v>32</v>
      </c>
      <c r="G48" s="178">
        <v>29</v>
      </c>
      <c r="H48" s="180">
        <f t="shared" si="5"/>
        <v>0.17241379310344829</v>
      </c>
      <c r="I48" s="180">
        <f t="shared" si="6"/>
        <v>0.55172413793103448</v>
      </c>
      <c r="J48" s="180">
        <f t="shared" si="7"/>
        <v>0.72413793103448276</v>
      </c>
      <c r="K48" s="181">
        <f t="shared" si="8"/>
        <v>3.9310344827586206</v>
      </c>
      <c r="L48" s="40"/>
      <c r="M48" s="182" t="s">
        <v>197</v>
      </c>
      <c r="N48" s="178"/>
      <c r="O48" s="178"/>
      <c r="P48" s="217" t="s">
        <v>154</v>
      </c>
      <c r="Q48" s="6" t="s">
        <v>300</v>
      </c>
      <c r="R48" s="217" t="s">
        <v>241</v>
      </c>
      <c r="S48" s="217" t="s">
        <v>244</v>
      </c>
      <c r="T48" s="183"/>
      <c r="U48" s="184" t="s">
        <v>287</v>
      </c>
      <c r="V48" s="40"/>
      <c r="W48" s="182"/>
      <c r="X48" s="185"/>
      <c r="Y48" s="179"/>
      <c r="Z48" s="179"/>
      <c r="AA48" s="179"/>
      <c r="AB48" s="179"/>
      <c r="AC48" s="179"/>
      <c r="AD48" s="179"/>
      <c r="AE48" s="179"/>
      <c r="AF48" s="192"/>
      <c r="AG48" s="179"/>
      <c r="AH48" s="191"/>
      <c r="AI48" s="238" t="s">
        <v>870</v>
      </c>
      <c r="AJ48" s="179"/>
      <c r="AK48" s="179"/>
      <c r="AL48" s="239" t="s">
        <v>871</v>
      </c>
      <c r="AM48" s="185"/>
      <c r="AN48" s="179"/>
      <c r="AO48" s="178">
        <v>1661.735826296743</v>
      </c>
      <c r="AP48" s="179"/>
      <c r="AQ48" s="184">
        <v>21</v>
      </c>
      <c r="AR48" s="25"/>
      <c r="AS48" s="25"/>
    </row>
    <row r="49" spans="1:45" ht="15" customHeight="1" x14ac:dyDescent="0.2">
      <c r="A49" s="2"/>
      <c r="B49" s="177">
        <v>2003</v>
      </c>
      <c r="C49" s="178" t="s">
        <v>71</v>
      </c>
      <c r="D49" s="179" t="s">
        <v>79</v>
      </c>
      <c r="E49" s="178"/>
      <c r="F49" s="178">
        <v>33</v>
      </c>
      <c r="G49" s="178">
        <v>26</v>
      </c>
      <c r="H49" s="180">
        <f t="shared" si="5"/>
        <v>7.6923076923076927E-2</v>
      </c>
      <c r="I49" s="180">
        <f t="shared" si="6"/>
        <v>0.38461538461538464</v>
      </c>
      <c r="J49" s="180">
        <f t="shared" si="7"/>
        <v>0.46153846153846156</v>
      </c>
      <c r="K49" s="181">
        <f t="shared" si="8"/>
        <v>3.5769230769230771</v>
      </c>
      <c r="L49" s="40"/>
      <c r="M49" s="182" t="s">
        <v>198</v>
      </c>
      <c r="N49" s="178"/>
      <c r="O49" s="178"/>
      <c r="P49" s="217" t="s">
        <v>253</v>
      </c>
      <c r="Q49" s="217" t="s">
        <v>301</v>
      </c>
      <c r="R49" s="217" t="s">
        <v>206</v>
      </c>
      <c r="S49" s="217" t="s">
        <v>326</v>
      </c>
      <c r="T49" s="183"/>
      <c r="U49" s="184" t="s">
        <v>234</v>
      </c>
      <c r="V49" s="40"/>
      <c r="W49" s="182"/>
      <c r="X49" s="185"/>
      <c r="Y49" s="179"/>
      <c r="Z49" s="179"/>
      <c r="AA49" s="179"/>
      <c r="AB49" s="179"/>
      <c r="AC49" s="179"/>
      <c r="AD49" s="179"/>
      <c r="AE49" s="179"/>
      <c r="AF49" s="192"/>
      <c r="AG49" s="179"/>
      <c r="AH49" s="191"/>
      <c r="AI49" s="238" t="s">
        <v>872</v>
      </c>
      <c r="AJ49" s="179"/>
      <c r="AK49" s="179"/>
      <c r="AL49" s="239" t="s">
        <v>873</v>
      </c>
      <c r="AM49" s="185"/>
      <c r="AN49" s="179"/>
      <c r="AO49" s="178">
        <v>1864.7808599167822</v>
      </c>
      <c r="AP49" s="179"/>
      <c r="AQ49" s="184">
        <v>14</v>
      </c>
      <c r="AR49" s="25"/>
      <c r="AS49" s="25"/>
    </row>
    <row r="50" spans="1:45" ht="15" customHeight="1" x14ac:dyDescent="0.2">
      <c r="A50" s="2"/>
      <c r="B50" s="177">
        <v>2004</v>
      </c>
      <c r="C50" s="178" t="s">
        <v>33</v>
      </c>
      <c r="D50" s="179" t="s">
        <v>80</v>
      </c>
      <c r="E50" s="178"/>
      <c r="F50" s="178">
        <v>34</v>
      </c>
      <c r="G50" s="178">
        <v>28</v>
      </c>
      <c r="H50" s="180">
        <f t="shared" si="5"/>
        <v>3.5714285714285712E-2</v>
      </c>
      <c r="I50" s="180">
        <f t="shared" si="6"/>
        <v>0.6071428571428571</v>
      </c>
      <c r="J50" s="180">
        <f t="shared" si="7"/>
        <v>0.6428571428571429</v>
      </c>
      <c r="K50" s="181">
        <f t="shared" si="8"/>
        <v>3.5714285714285716</v>
      </c>
      <c r="L50" s="40"/>
      <c r="M50" s="182" t="s">
        <v>199</v>
      </c>
      <c r="N50" s="178"/>
      <c r="O50" s="178"/>
      <c r="P50" s="6" t="s">
        <v>77</v>
      </c>
      <c r="Q50" s="217" t="s">
        <v>302</v>
      </c>
      <c r="R50" s="6" t="s">
        <v>258</v>
      </c>
      <c r="S50" s="6" t="s">
        <v>242</v>
      </c>
      <c r="T50" s="220"/>
      <c r="U50" s="221" t="s">
        <v>288</v>
      </c>
      <c r="V50" s="40"/>
      <c r="W50" s="182"/>
      <c r="X50" s="185"/>
      <c r="Y50" s="179"/>
      <c r="Z50" s="179"/>
      <c r="AA50" s="179"/>
      <c r="AB50" s="179"/>
      <c r="AC50" s="179"/>
      <c r="AD50" s="179"/>
      <c r="AE50" s="179"/>
      <c r="AF50" s="192"/>
      <c r="AG50" s="179"/>
      <c r="AH50" s="191"/>
      <c r="AI50" s="238" t="s">
        <v>874</v>
      </c>
      <c r="AJ50" s="179"/>
      <c r="AK50" s="179"/>
      <c r="AL50" s="239" t="s">
        <v>875</v>
      </c>
      <c r="AM50" s="185"/>
      <c r="AN50" s="179"/>
      <c r="AO50" s="178">
        <v>1584.2553956834533</v>
      </c>
      <c r="AP50" s="179"/>
      <c r="AQ50" s="184">
        <v>6</v>
      </c>
      <c r="AR50" s="25"/>
      <c r="AS50" s="25"/>
    </row>
    <row r="51" spans="1:45" ht="15" customHeight="1" x14ac:dyDescent="0.2">
      <c r="A51" s="2"/>
      <c r="B51" s="177"/>
      <c r="C51" s="178"/>
      <c r="D51" s="179"/>
      <c r="E51" s="178"/>
      <c r="F51" s="178"/>
      <c r="G51" s="178"/>
      <c r="H51" s="180"/>
      <c r="I51" s="180"/>
      <c r="J51" s="180"/>
      <c r="K51" s="181"/>
      <c r="L51" s="40"/>
      <c r="M51" s="182"/>
      <c r="N51" s="178"/>
      <c r="O51" s="178"/>
      <c r="P51" s="178"/>
      <c r="Q51" s="178"/>
      <c r="R51" s="180"/>
      <c r="S51" s="180"/>
      <c r="T51" s="180"/>
      <c r="U51" s="181"/>
      <c r="V51" s="40"/>
      <c r="W51" s="182"/>
      <c r="X51" s="185"/>
      <c r="Y51" s="179"/>
      <c r="Z51" s="179"/>
      <c r="AA51" s="179"/>
      <c r="AB51" s="179"/>
      <c r="AC51" s="179"/>
      <c r="AD51" s="179"/>
      <c r="AE51" s="179"/>
      <c r="AF51" s="192"/>
      <c r="AG51" s="179"/>
      <c r="AH51" s="191"/>
      <c r="AI51" s="238" t="s">
        <v>876</v>
      </c>
      <c r="AJ51" s="179"/>
      <c r="AK51" s="179"/>
      <c r="AL51" s="239" t="s">
        <v>877</v>
      </c>
      <c r="AM51" s="185"/>
      <c r="AN51" s="179"/>
      <c r="AO51" s="178">
        <v>1975.5652173913043</v>
      </c>
      <c r="AP51" s="179"/>
      <c r="AQ51" s="184">
        <v>25</v>
      </c>
      <c r="AR51" s="25"/>
      <c r="AS51" s="25"/>
    </row>
    <row r="52" spans="1:45" ht="15" customHeight="1" x14ac:dyDescent="0.2">
      <c r="A52" s="2"/>
      <c r="B52" s="172" t="s">
        <v>336</v>
      </c>
      <c r="C52" s="173"/>
      <c r="D52" s="175"/>
      <c r="E52" s="173"/>
      <c r="F52" s="173"/>
      <c r="G52" s="173"/>
      <c r="H52" s="223"/>
      <c r="I52" s="223"/>
      <c r="J52" s="223"/>
      <c r="K52" s="224"/>
      <c r="L52" s="40"/>
      <c r="M52" s="172" t="s">
        <v>382</v>
      </c>
      <c r="N52" s="173"/>
      <c r="O52" s="175"/>
      <c r="P52" s="173"/>
      <c r="Q52" s="173"/>
      <c r="R52" s="173"/>
      <c r="S52" s="223"/>
      <c r="T52" s="223"/>
      <c r="U52" s="224"/>
      <c r="V52" s="40"/>
      <c r="W52" s="182"/>
      <c r="X52" s="185"/>
      <c r="Y52" s="179"/>
      <c r="Z52" s="179"/>
      <c r="AA52" s="179"/>
      <c r="AB52" s="179"/>
      <c r="AC52" s="179"/>
      <c r="AD52" s="179"/>
      <c r="AE52" s="179"/>
      <c r="AF52" s="192"/>
      <c r="AG52" s="179"/>
      <c r="AH52" s="191"/>
      <c r="AI52" s="238" t="s">
        <v>878</v>
      </c>
      <c r="AJ52" s="179"/>
      <c r="AK52" s="179"/>
      <c r="AL52" s="239" t="s">
        <v>879</v>
      </c>
      <c r="AM52" s="185"/>
      <c r="AN52" s="179"/>
      <c r="AO52" s="178">
        <v>1729.2245706737119</v>
      </c>
      <c r="AP52" s="179"/>
      <c r="AQ52" s="184">
        <v>13</v>
      </c>
      <c r="AR52" s="25"/>
      <c r="AS52" s="25"/>
    </row>
    <row r="53" spans="1:45" ht="15" customHeight="1" x14ac:dyDescent="0.2">
      <c r="A53" s="2"/>
      <c r="B53" s="182">
        <v>6374</v>
      </c>
      <c r="C53" s="215" t="s">
        <v>358</v>
      </c>
      <c r="D53" s="179"/>
      <c r="E53" s="178"/>
      <c r="F53" s="178"/>
      <c r="G53" s="178"/>
      <c r="H53" s="180"/>
      <c r="I53" s="180"/>
      <c r="J53" s="180"/>
      <c r="K53" s="181"/>
      <c r="L53" s="40"/>
      <c r="M53" s="182">
        <v>7640</v>
      </c>
      <c r="N53" s="215" t="s">
        <v>359</v>
      </c>
      <c r="O53" s="178"/>
      <c r="P53" s="178"/>
      <c r="Q53" s="178"/>
      <c r="R53" s="178"/>
      <c r="S53" s="178"/>
      <c r="T53" s="180"/>
      <c r="U53" s="181"/>
      <c r="V53" s="40"/>
      <c r="W53" s="182"/>
      <c r="X53" s="185"/>
      <c r="Y53" s="179"/>
      <c r="Z53" s="179"/>
      <c r="AA53" s="179"/>
      <c r="AB53" s="179"/>
      <c r="AC53" s="179"/>
      <c r="AD53" s="179"/>
      <c r="AE53" s="179"/>
      <c r="AF53" s="192"/>
      <c r="AG53" s="179"/>
      <c r="AH53" s="191"/>
      <c r="AI53" s="238" t="s">
        <v>880</v>
      </c>
      <c r="AJ53" s="179"/>
      <c r="AK53" s="179"/>
      <c r="AL53" s="239" t="s">
        <v>881</v>
      </c>
      <c r="AM53" s="185"/>
      <c r="AN53" s="179"/>
      <c r="AO53" s="178">
        <v>2319.7793594306049</v>
      </c>
      <c r="AP53" s="179"/>
      <c r="AQ53" s="184">
        <v>31</v>
      </c>
      <c r="AR53" s="25"/>
      <c r="AS53" s="25"/>
    </row>
    <row r="54" spans="1:45" ht="15" customHeight="1" x14ac:dyDescent="0.2">
      <c r="A54" s="2"/>
      <c r="B54" s="177"/>
      <c r="C54" s="178"/>
      <c r="D54" s="179"/>
      <c r="E54" s="178"/>
      <c r="F54" s="178"/>
      <c r="G54" s="178"/>
      <c r="H54" s="180"/>
      <c r="I54" s="180"/>
      <c r="J54" s="180"/>
      <c r="K54" s="181"/>
      <c r="L54" s="40"/>
      <c r="M54" s="182">
        <v>7280</v>
      </c>
      <c r="N54" s="185" t="s">
        <v>338</v>
      </c>
      <c r="O54" s="178"/>
      <c r="P54" s="178"/>
      <c r="Q54" s="178"/>
      <c r="R54" s="178"/>
      <c r="S54" s="178"/>
      <c r="T54" s="180"/>
      <c r="U54" s="181"/>
      <c r="V54" s="40"/>
      <c r="W54" s="182"/>
      <c r="X54" s="185"/>
      <c r="Y54" s="179"/>
      <c r="Z54" s="179"/>
      <c r="AA54" s="179"/>
      <c r="AB54" s="179"/>
      <c r="AC54" s="179"/>
      <c r="AD54" s="179"/>
      <c r="AE54" s="179"/>
      <c r="AF54" s="192"/>
      <c r="AG54" s="179"/>
      <c r="AH54" s="191"/>
      <c r="AI54" s="238" t="s">
        <v>882</v>
      </c>
      <c r="AJ54" s="179"/>
      <c r="AK54" s="179"/>
      <c r="AL54" s="239" t="s">
        <v>883</v>
      </c>
      <c r="AM54" s="185"/>
      <c r="AN54" s="179"/>
      <c r="AO54" s="178">
        <v>1690.3157894736842</v>
      </c>
      <c r="AP54" s="179"/>
      <c r="AQ54" s="184">
        <v>15</v>
      </c>
      <c r="AR54" s="25"/>
      <c r="AS54" s="25"/>
    </row>
    <row r="55" spans="1:45" ht="15" customHeight="1" x14ac:dyDescent="0.2">
      <c r="A55" s="2"/>
      <c r="B55" s="172" t="s">
        <v>337</v>
      </c>
      <c r="C55" s="173"/>
      <c r="D55" s="175"/>
      <c r="E55" s="173"/>
      <c r="F55" s="173"/>
      <c r="G55" s="173"/>
      <c r="H55" s="223"/>
      <c r="I55" s="223"/>
      <c r="J55" s="223"/>
      <c r="K55" s="224"/>
      <c r="L55" s="40"/>
      <c r="M55" s="182">
        <v>6435</v>
      </c>
      <c r="N55" s="212" t="s">
        <v>339</v>
      </c>
      <c r="O55" s="178"/>
      <c r="P55" s="178"/>
      <c r="Q55" s="178"/>
      <c r="R55" s="178"/>
      <c r="S55" s="178"/>
      <c r="T55" s="180"/>
      <c r="U55" s="181"/>
      <c r="V55" s="40"/>
      <c r="W55" s="182"/>
      <c r="X55" s="185"/>
      <c r="Y55" s="179"/>
      <c r="Z55" s="179"/>
      <c r="AA55" s="179"/>
      <c r="AB55" s="179"/>
      <c r="AC55" s="179"/>
      <c r="AD55" s="179"/>
      <c r="AE55" s="179"/>
      <c r="AF55" s="192"/>
      <c r="AG55" s="179"/>
      <c r="AH55" s="191"/>
      <c r="AI55" s="238" t="s">
        <v>884</v>
      </c>
      <c r="AJ55" s="179"/>
      <c r="AK55" s="179"/>
      <c r="AL55" s="239" t="s">
        <v>885</v>
      </c>
      <c r="AM55" s="185"/>
      <c r="AN55" s="179"/>
      <c r="AO55" s="178">
        <v>2218.6632124352332</v>
      </c>
      <c r="AP55" s="179"/>
      <c r="AQ55" s="184">
        <v>28</v>
      </c>
      <c r="AR55" s="25"/>
      <c r="AS55" s="25"/>
    </row>
    <row r="56" spans="1:45" ht="15" customHeight="1" x14ac:dyDescent="0.2">
      <c r="A56" s="2"/>
      <c r="B56" s="182">
        <v>7640</v>
      </c>
      <c r="C56" s="215" t="s">
        <v>359</v>
      </c>
      <c r="D56" s="179"/>
      <c r="E56" s="178"/>
      <c r="F56" s="178"/>
      <c r="G56" s="178"/>
      <c r="H56" s="180"/>
      <c r="I56" s="180"/>
      <c r="J56" s="180"/>
      <c r="K56" s="181"/>
      <c r="L56" s="40"/>
      <c r="M56" s="182">
        <v>6374</v>
      </c>
      <c r="N56" s="215" t="s">
        <v>358</v>
      </c>
      <c r="O56" s="178"/>
      <c r="P56" s="178"/>
      <c r="Q56" s="178"/>
      <c r="R56" s="178"/>
      <c r="S56" s="178"/>
      <c r="T56" s="180"/>
      <c r="U56" s="181"/>
      <c r="V56" s="40"/>
      <c r="W56" s="182"/>
      <c r="X56" s="185"/>
      <c r="Y56" s="179"/>
      <c r="Z56" s="179"/>
      <c r="AA56" s="179"/>
      <c r="AB56" s="179"/>
      <c r="AC56" s="179"/>
      <c r="AD56" s="179"/>
      <c r="AE56" s="179"/>
      <c r="AF56" s="192"/>
      <c r="AG56" s="179"/>
      <c r="AH56" s="191"/>
      <c r="AI56" s="238" t="s">
        <v>886</v>
      </c>
      <c r="AJ56" s="179"/>
      <c r="AK56" s="179"/>
      <c r="AL56" s="239" t="s">
        <v>887</v>
      </c>
      <c r="AM56" s="185"/>
      <c r="AN56" s="179"/>
      <c r="AO56" s="178">
        <v>2465.150289017341</v>
      </c>
      <c r="AP56" s="179"/>
      <c r="AQ56" s="184">
        <v>34</v>
      </c>
      <c r="AR56" s="25"/>
      <c r="AS56" s="25"/>
    </row>
    <row r="57" spans="1:45" ht="15" customHeight="1" x14ac:dyDescent="0.2">
      <c r="A57" s="2"/>
      <c r="B57" s="177"/>
      <c r="C57" s="178"/>
      <c r="D57" s="179"/>
      <c r="E57" s="178"/>
      <c r="F57" s="178"/>
      <c r="G57" s="178"/>
      <c r="H57" s="180"/>
      <c r="I57" s="180"/>
      <c r="J57" s="180"/>
      <c r="K57" s="181"/>
      <c r="L57" s="40"/>
      <c r="M57" s="182">
        <v>6130</v>
      </c>
      <c r="N57" s="215" t="s">
        <v>357</v>
      </c>
      <c r="O57" s="178"/>
      <c r="P57" s="178"/>
      <c r="Q57" s="178"/>
      <c r="R57" s="178"/>
      <c r="S57" s="178"/>
      <c r="T57" s="183"/>
      <c r="U57" s="184"/>
      <c r="V57" s="40"/>
      <c r="W57" s="182"/>
      <c r="X57" s="185"/>
      <c r="Y57" s="179"/>
      <c r="Z57" s="179"/>
      <c r="AA57" s="179"/>
      <c r="AB57" s="179"/>
      <c r="AC57" s="179"/>
      <c r="AD57" s="179"/>
      <c r="AE57" s="179"/>
      <c r="AF57" s="192"/>
      <c r="AG57" s="179"/>
      <c r="AH57" s="191"/>
      <c r="AI57" s="238" t="s">
        <v>888</v>
      </c>
      <c r="AJ57" s="179"/>
      <c r="AK57" s="179"/>
      <c r="AL57" s="239" t="s">
        <v>889</v>
      </c>
      <c r="AM57" s="185"/>
      <c r="AN57" s="179"/>
      <c r="AO57" s="178">
        <v>1826.2962427745665</v>
      </c>
      <c r="AP57" s="179"/>
      <c r="AQ57" s="184">
        <v>7</v>
      </c>
      <c r="AR57" s="25"/>
      <c r="AS57" s="25"/>
    </row>
    <row r="58" spans="1:45" ht="15" customHeight="1" x14ac:dyDescent="0.2">
      <c r="A58" s="2"/>
      <c r="B58" s="172" t="s">
        <v>407</v>
      </c>
      <c r="C58" s="64"/>
      <c r="D58" s="173"/>
      <c r="E58" s="267" t="s">
        <v>3</v>
      </c>
      <c r="F58" s="173"/>
      <c r="G58" s="267" t="s">
        <v>362</v>
      </c>
      <c r="H58" s="173"/>
      <c r="I58" s="267" t="s">
        <v>408</v>
      </c>
      <c r="J58" s="173"/>
      <c r="K58" s="268" t="s">
        <v>409</v>
      </c>
      <c r="L58" s="40"/>
      <c r="M58" s="182">
        <v>6048</v>
      </c>
      <c r="N58" s="185" t="s">
        <v>340</v>
      </c>
      <c r="O58" s="178"/>
      <c r="P58" s="178"/>
      <c r="Q58" s="178"/>
      <c r="R58" s="180"/>
      <c r="S58" s="180"/>
      <c r="T58" s="180"/>
      <c r="U58" s="181"/>
      <c r="V58" s="40"/>
      <c r="W58" s="182"/>
      <c r="X58" s="185"/>
      <c r="Y58" s="179"/>
      <c r="Z58" s="179"/>
      <c r="AA58" s="179"/>
      <c r="AB58" s="179"/>
      <c r="AC58" s="179"/>
      <c r="AD58" s="179"/>
      <c r="AE58" s="179"/>
      <c r="AF58" s="192"/>
      <c r="AG58" s="179"/>
      <c r="AH58" s="191"/>
      <c r="AI58" s="238" t="s">
        <v>890</v>
      </c>
      <c r="AJ58" s="179"/>
      <c r="AK58" s="179"/>
      <c r="AL58" s="239" t="s">
        <v>891</v>
      </c>
      <c r="AM58" s="185"/>
      <c r="AN58" s="179"/>
      <c r="AO58" s="178">
        <v>1962.2555910543131</v>
      </c>
      <c r="AP58" s="179"/>
      <c r="AQ58" s="184">
        <v>9</v>
      </c>
      <c r="AR58" s="25"/>
      <c r="AS58" s="25"/>
    </row>
    <row r="59" spans="1:45" ht="15" customHeight="1" x14ac:dyDescent="0.2">
      <c r="A59" s="2"/>
      <c r="B59" s="182" t="s">
        <v>410</v>
      </c>
      <c r="C59" s="178"/>
      <c r="D59" s="178"/>
      <c r="E59" s="186">
        <v>410</v>
      </c>
      <c r="F59" s="178"/>
      <c r="G59" s="269" t="s">
        <v>861</v>
      </c>
      <c r="H59" s="180"/>
      <c r="I59" s="270">
        <f>PRODUCT(G59/E59)</f>
        <v>2032.0829268292682</v>
      </c>
      <c r="J59" s="180"/>
      <c r="K59" s="271">
        <v>9</v>
      </c>
      <c r="L59" s="40"/>
      <c r="M59" s="182">
        <v>5831</v>
      </c>
      <c r="N59" s="215" t="s">
        <v>356</v>
      </c>
      <c r="O59" s="178"/>
      <c r="P59" s="178"/>
      <c r="Q59" s="178"/>
      <c r="R59" s="180"/>
      <c r="S59" s="180"/>
      <c r="T59" s="180"/>
      <c r="U59" s="181"/>
      <c r="V59" s="40"/>
      <c r="W59" s="182"/>
      <c r="X59" s="185"/>
      <c r="Y59" s="179"/>
      <c r="Z59" s="179"/>
      <c r="AA59" s="179"/>
      <c r="AB59" s="179"/>
      <c r="AC59" s="179"/>
      <c r="AD59" s="179"/>
      <c r="AE59" s="179"/>
      <c r="AF59" s="192"/>
      <c r="AG59" s="179"/>
      <c r="AH59" s="191"/>
      <c r="AI59" s="238" t="s">
        <v>892</v>
      </c>
      <c r="AJ59" s="179"/>
      <c r="AK59" s="179"/>
      <c r="AL59" s="239" t="s">
        <v>893</v>
      </c>
      <c r="AM59" s="185"/>
      <c r="AN59" s="179"/>
      <c r="AO59" s="178">
        <v>1775.3801775147929</v>
      </c>
      <c r="AP59" s="179"/>
      <c r="AQ59" s="184">
        <v>17</v>
      </c>
      <c r="AR59" s="25"/>
      <c r="AS59" s="25"/>
    </row>
    <row r="60" spans="1:45" ht="15" customHeight="1" x14ac:dyDescent="0.2">
      <c r="A60" s="2"/>
      <c r="B60" s="182" t="s">
        <v>411</v>
      </c>
      <c r="C60" s="178"/>
      <c r="D60" s="178"/>
      <c r="E60" s="186">
        <v>88</v>
      </c>
      <c r="F60" s="178"/>
      <c r="G60" s="269" t="s">
        <v>862</v>
      </c>
      <c r="H60" s="180"/>
      <c r="I60" s="270">
        <f t="shared" ref="I60:I64" si="9">PRODUCT(G60/E60)</f>
        <v>3143.465909090909</v>
      </c>
      <c r="J60" s="180"/>
      <c r="K60" s="271">
        <v>13</v>
      </c>
      <c r="L60" s="40"/>
      <c r="M60" s="182">
        <v>5673</v>
      </c>
      <c r="N60" s="215" t="s">
        <v>355</v>
      </c>
      <c r="O60" s="178"/>
      <c r="P60" s="178"/>
      <c r="Q60" s="178"/>
      <c r="R60" s="180"/>
      <c r="S60" s="180"/>
      <c r="T60" s="180"/>
      <c r="U60" s="181"/>
      <c r="V60" s="40"/>
      <c r="W60" s="182"/>
      <c r="X60" s="185"/>
      <c r="Y60" s="179"/>
      <c r="Z60" s="179"/>
      <c r="AA60" s="179"/>
      <c r="AB60" s="179"/>
      <c r="AC60" s="179"/>
      <c r="AD60" s="179"/>
      <c r="AE60" s="179"/>
      <c r="AF60" s="192"/>
      <c r="AG60" s="179"/>
      <c r="AH60" s="191"/>
      <c r="AI60" s="238" t="s">
        <v>894</v>
      </c>
      <c r="AJ60" s="179"/>
      <c r="AK60" s="179"/>
      <c r="AL60" s="239" t="s">
        <v>895</v>
      </c>
      <c r="AM60" s="185"/>
      <c r="AN60" s="179"/>
      <c r="AO60" s="178">
        <v>2554.8077753779698</v>
      </c>
      <c r="AP60" s="179"/>
      <c r="AQ60" s="184">
        <v>33</v>
      </c>
      <c r="AR60" s="25"/>
      <c r="AS60" s="25"/>
    </row>
    <row r="61" spans="1:45" ht="15" customHeight="1" x14ac:dyDescent="0.2">
      <c r="A61" s="2"/>
      <c r="B61" s="182" t="s">
        <v>412</v>
      </c>
      <c r="C61" s="178"/>
      <c r="D61" s="178"/>
      <c r="E61" s="186">
        <v>14</v>
      </c>
      <c r="F61" s="178"/>
      <c r="G61" s="269" t="s">
        <v>863</v>
      </c>
      <c r="H61" s="180"/>
      <c r="I61" s="270">
        <f t="shared" si="9"/>
        <v>592.35714285714289</v>
      </c>
      <c r="J61" s="180"/>
      <c r="K61" s="271">
        <v>0</v>
      </c>
      <c r="L61" s="40"/>
      <c r="M61" s="182">
        <v>5540</v>
      </c>
      <c r="N61" s="185" t="s">
        <v>341</v>
      </c>
      <c r="O61" s="178"/>
      <c r="P61" s="178"/>
      <c r="Q61" s="178"/>
      <c r="R61" s="180"/>
      <c r="S61" s="180"/>
      <c r="T61" s="180"/>
      <c r="U61" s="181"/>
      <c r="V61" s="40"/>
      <c r="W61" s="182"/>
      <c r="X61" s="185"/>
      <c r="Y61" s="179"/>
      <c r="Z61" s="179"/>
      <c r="AA61" s="179"/>
      <c r="AB61" s="179"/>
      <c r="AC61" s="179"/>
      <c r="AD61" s="179"/>
      <c r="AE61" s="179"/>
      <c r="AF61" s="192"/>
      <c r="AG61" s="179"/>
      <c r="AH61" s="191"/>
      <c r="AI61" s="238" t="s">
        <v>896</v>
      </c>
      <c r="AJ61" s="179"/>
      <c r="AK61" s="179"/>
      <c r="AL61" s="239" t="s">
        <v>897</v>
      </c>
      <c r="AM61" s="185"/>
      <c r="AN61" s="179"/>
      <c r="AO61" s="178">
        <v>1699.374269005848</v>
      </c>
      <c r="AP61" s="179"/>
      <c r="AQ61" s="184">
        <v>12</v>
      </c>
      <c r="AR61" s="25"/>
      <c r="AS61" s="25"/>
    </row>
    <row r="62" spans="1:45" ht="15" customHeight="1" x14ac:dyDescent="0.2">
      <c r="A62" s="2"/>
      <c r="B62" s="182" t="s">
        <v>413</v>
      </c>
      <c r="C62" s="178"/>
      <c r="D62" s="178"/>
      <c r="E62" s="186">
        <v>1</v>
      </c>
      <c r="F62" s="178"/>
      <c r="G62" s="269" t="s">
        <v>864</v>
      </c>
      <c r="H62" s="180"/>
      <c r="I62" s="270">
        <f t="shared" si="9"/>
        <v>5075</v>
      </c>
      <c r="J62" s="180"/>
      <c r="K62" s="271">
        <v>1</v>
      </c>
      <c r="L62" s="40"/>
      <c r="M62" s="225">
        <v>5485</v>
      </c>
      <c r="N62" s="179" t="s">
        <v>342</v>
      </c>
      <c r="O62" s="178"/>
      <c r="P62" s="178"/>
      <c r="Q62" s="178"/>
      <c r="R62" s="180"/>
      <c r="S62" s="180"/>
      <c r="T62" s="180"/>
      <c r="U62" s="181"/>
      <c r="V62" s="40"/>
      <c r="W62" s="182"/>
      <c r="X62" s="185"/>
      <c r="Y62" s="179"/>
      <c r="Z62" s="179"/>
      <c r="AA62" s="179"/>
      <c r="AB62" s="179"/>
      <c r="AC62" s="179"/>
      <c r="AD62" s="179"/>
      <c r="AE62" s="179"/>
      <c r="AF62" s="192"/>
      <c r="AG62" s="179"/>
      <c r="AH62" s="191"/>
      <c r="AI62" s="238" t="s">
        <v>898</v>
      </c>
      <c r="AJ62" s="179"/>
      <c r="AK62" s="179"/>
      <c r="AL62" s="239" t="s">
        <v>899</v>
      </c>
      <c r="AM62" s="185"/>
      <c r="AN62" s="179"/>
      <c r="AO62" s="178">
        <v>2207.5134615384613</v>
      </c>
      <c r="AP62" s="179"/>
      <c r="AQ62" s="184">
        <v>18</v>
      </c>
      <c r="AR62" s="25"/>
      <c r="AS62" s="25"/>
    </row>
    <row r="63" spans="1:45" ht="15" customHeight="1" x14ac:dyDescent="0.2">
      <c r="A63" s="2"/>
      <c r="B63" s="182" t="s">
        <v>414</v>
      </c>
      <c r="C63" s="178"/>
      <c r="D63" s="212"/>
      <c r="E63" s="186"/>
      <c r="F63" s="178"/>
      <c r="G63" s="269"/>
      <c r="H63" s="180"/>
      <c r="I63" s="270"/>
      <c r="J63" s="180"/>
      <c r="K63" s="271"/>
      <c r="L63" s="40"/>
      <c r="M63" s="182">
        <v>5474</v>
      </c>
      <c r="N63" s="215" t="s">
        <v>354</v>
      </c>
      <c r="O63" s="178"/>
      <c r="P63" s="178"/>
      <c r="Q63" s="178"/>
      <c r="R63" s="180"/>
      <c r="S63" s="180"/>
      <c r="T63" s="180"/>
      <c r="U63" s="181"/>
      <c r="V63" s="40"/>
      <c r="W63" s="182"/>
      <c r="X63" s="185"/>
      <c r="Y63" s="179"/>
      <c r="Z63" s="179"/>
      <c r="AA63" s="179"/>
      <c r="AB63" s="179"/>
      <c r="AC63" s="179"/>
      <c r="AD63" s="179"/>
      <c r="AE63" s="179"/>
      <c r="AF63" s="192"/>
      <c r="AG63" s="179"/>
      <c r="AH63" s="191"/>
      <c r="AI63" s="238" t="s">
        <v>900</v>
      </c>
      <c r="AJ63" s="179"/>
      <c r="AK63" s="179"/>
      <c r="AL63" s="239" t="s">
        <v>901</v>
      </c>
      <c r="AM63" s="185"/>
      <c r="AN63" s="179"/>
      <c r="AO63" s="178">
        <v>1556.2547945205479</v>
      </c>
      <c r="AP63" s="179"/>
      <c r="AQ63" s="184">
        <v>13</v>
      </c>
      <c r="AR63" s="25"/>
      <c r="AS63" s="25"/>
    </row>
    <row r="64" spans="1:45" ht="15" customHeight="1" x14ac:dyDescent="0.2">
      <c r="A64" s="2"/>
      <c r="B64" s="182" t="s">
        <v>415</v>
      </c>
      <c r="C64" s="178"/>
      <c r="D64" s="212"/>
      <c r="E64" s="186">
        <f>SUM(E59:E63)</f>
        <v>513</v>
      </c>
      <c r="F64" s="178"/>
      <c r="G64" s="269" t="s">
        <v>860</v>
      </c>
      <c r="H64" s="180"/>
      <c r="I64" s="270">
        <f t="shared" si="9"/>
        <v>2189.3703703703704</v>
      </c>
      <c r="J64" s="180"/>
      <c r="K64" s="271">
        <f>SUM(K59:K63)</f>
        <v>23</v>
      </c>
      <c r="L64" s="40"/>
      <c r="M64" s="182">
        <v>5461</v>
      </c>
      <c r="N64" s="215" t="s">
        <v>353</v>
      </c>
      <c r="O64" s="178"/>
      <c r="P64" s="178"/>
      <c r="Q64" s="178"/>
      <c r="R64" s="180"/>
      <c r="S64" s="180"/>
      <c r="T64" s="180"/>
      <c r="U64" s="181"/>
      <c r="V64" s="40"/>
      <c r="W64" s="182"/>
      <c r="X64" s="185"/>
      <c r="Y64" s="179"/>
      <c r="Z64" s="179"/>
      <c r="AA64" s="179"/>
      <c r="AB64" s="179"/>
      <c r="AC64" s="179"/>
      <c r="AD64" s="179"/>
      <c r="AE64" s="179"/>
      <c r="AF64" s="192"/>
      <c r="AG64" s="179"/>
      <c r="AH64" s="191"/>
      <c r="AI64" s="238" t="s">
        <v>902</v>
      </c>
      <c r="AJ64" s="179"/>
      <c r="AK64" s="179"/>
      <c r="AL64" s="239" t="s">
        <v>860</v>
      </c>
      <c r="AM64" s="185"/>
      <c r="AN64" s="179"/>
      <c r="AO64" s="178">
        <v>2189.3703703703704</v>
      </c>
      <c r="AP64" s="179"/>
      <c r="AQ64" s="184">
        <v>23</v>
      </c>
      <c r="AR64" s="25"/>
      <c r="AS64" s="25"/>
    </row>
    <row r="65" spans="1:45" ht="15" customHeight="1" x14ac:dyDescent="0.2">
      <c r="A65" s="2"/>
      <c r="B65" s="182"/>
      <c r="C65" s="185"/>
      <c r="D65" s="179"/>
      <c r="E65" s="178"/>
      <c r="F65" s="178"/>
      <c r="G65" s="178"/>
      <c r="H65" s="180"/>
      <c r="I65" s="180"/>
      <c r="J65" s="180"/>
      <c r="K65" s="181"/>
      <c r="L65" s="40"/>
      <c r="M65" s="182">
        <v>5308</v>
      </c>
      <c r="N65" s="215" t="s">
        <v>352</v>
      </c>
      <c r="O65" s="178"/>
      <c r="P65" s="178"/>
      <c r="Q65" s="178"/>
      <c r="R65" s="180"/>
      <c r="S65" s="180"/>
      <c r="T65" s="180"/>
      <c r="U65" s="181"/>
      <c r="V65" s="40"/>
      <c r="W65" s="182"/>
      <c r="X65" s="185"/>
      <c r="Y65" s="179"/>
      <c r="Z65" s="179"/>
      <c r="AA65" s="179"/>
      <c r="AB65" s="179"/>
      <c r="AC65" s="179"/>
      <c r="AD65" s="179"/>
      <c r="AE65" s="179"/>
      <c r="AF65" s="192"/>
      <c r="AG65" s="179"/>
      <c r="AH65" s="191"/>
      <c r="AI65" s="238" t="s">
        <v>903</v>
      </c>
      <c r="AJ65" s="179"/>
      <c r="AK65" s="179"/>
      <c r="AL65" s="239" t="s">
        <v>904</v>
      </c>
      <c r="AM65" s="185"/>
      <c r="AN65" s="179"/>
      <c r="AO65" s="178">
        <v>1986.7482142857143</v>
      </c>
      <c r="AP65" s="179"/>
      <c r="AQ65" s="184">
        <v>26</v>
      </c>
      <c r="AR65" s="25"/>
      <c r="AS65" s="25"/>
    </row>
    <row r="66" spans="1:45" ht="15" customHeight="1" x14ac:dyDescent="0.2">
      <c r="A66" s="2"/>
      <c r="B66" s="182"/>
      <c r="C66" s="185"/>
      <c r="D66" s="179"/>
      <c r="E66" s="178"/>
      <c r="F66" s="178"/>
      <c r="G66" s="178"/>
      <c r="H66" s="180"/>
      <c r="I66" s="180"/>
      <c r="J66" s="180"/>
      <c r="K66" s="181"/>
      <c r="L66" s="40"/>
      <c r="M66" s="225">
        <v>5273</v>
      </c>
      <c r="N66" s="215" t="s">
        <v>351</v>
      </c>
      <c r="O66" s="178"/>
      <c r="P66" s="178"/>
      <c r="Q66" s="178"/>
      <c r="R66" s="180"/>
      <c r="S66" s="180"/>
      <c r="T66" s="180"/>
      <c r="U66" s="181"/>
      <c r="V66" s="40"/>
      <c r="W66" s="182"/>
      <c r="X66" s="185"/>
      <c r="Y66" s="179"/>
      <c r="Z66" s="179"/>
      <c r="AA66" s="179"/>
      <c r="AB66" s="179"/>
      <c r="AC66" s="179"/>
      <c r="AD66" s="179"/>
      <c r="AE66" s="179"/>
      <c r="AF66" s="192"/>
      <c r="AG66" s="179"/>
      <c r="AH66" s="191"/>
      <c r="AI66" s="238" t="s">
        <v>905</v>
      </c>
      <c r="AJ66" s="179"/>
      <c r="AK66" s="179"/>
      <c r="AL66" s="239" t="s">
        <v>906</v>
      </c>
      <c r="AM66" s="185"/>
      <c r="AN66" s="179"/>
      <c r="AO66" s="178">
        <v>1618.2733918128654</v>
      </c>
      <c r="AP66" s="179"/>
      <c r="AQ66" s="184">
        <v>7</v>
      </c>
      <c r="AR66" s="25"/>
      <c r="AS66" s="25"/>
    </row>
    <row r="67" spans="1:45" ht="15" customHeight="1" x14ac:dyDescent="0.2">
      <c r="A67" s="2"/>
      <c r="B67" s="182"/>
      <c r="C67" s="185"/>
      <c r="D67" s="179"/>
      <c r="E67" s="178"/>
      <c r="F67" s="178"/>
      <c r="G67" s="178"/>
      <c r="H67" s="180"/>
      <c r="I67" s="180"/>
      <c r="J67" s="180"/>
      <c r="K67" s="181"/>
      <c r="L67" s="40"/>
      <c r="M67" s="225">
        <v>5234</v>
      </c>
      <c r="N67" s="179" t="s">
        <v>343</v>
      </c>
      <c r="O67" s="178"/>
      <c r="P67" s="178"/>
      <c r="Q67" s="178"/>
      <c r="R67" s="180"/>
      <c r="S67" s="180"/>
      <c r="T67" s="180"/>
      <c r="U67" s="181"/>
      <c r="V67" s="40"/>
      <c r="W67" s="182"/>
      <c r="X67" s="185"/>
      <c r="Y67" s="179"/>
      <c r="Z67" s="179"/>
      <c r="AA67" s="179"/>
      <c r="AB67" s="179"/>
      <c r="AC67" s="179"/>
      <c r="AD67" s="179"/>
      <c r="AE67" s="179"/>
      <c r="AF67" s="192"/>
      <c r="AG67" s="179"/>
      <c r="AH67" s="191"/>
      <c r="AI67" s="238" t="s">
        <v>907</v>
      </c>
      <c r="AJ67" s="179"/>
      <c r="AK67" s="179"/>
      <c r="AL67" s="239" t="s">
        <v>908</v>
      </c>
      <c r="AM67" s="185"/>
      <c r="AN67" s="179"/>
      <c r="AO67" s="178">
        <v>1926.9595782073814</v>
      </c>
      <c r="AP67" s="179"/>
      <c r="AQ67" s="184">
        <v>6</v>
      </c>
      <c r="AR67" s="25"/>
      <c r="AS67" s="25"/>
    </row>
    <row r="68" spans="1:45" ht="15" customHeight="1" x14ac:dyDescent="0.2">
      <c r="A68" s="2"/>
      <c r="B68" s="182"/>
      <c r="C68" s="185"/>
      <c r="D68" s="179"/>
      <c r="E68" s="178"/>
      <c r="F68" s="178"/>
      <c r="G68" s="178"/>
      <c r="H68" s="180"/>
      <c r="I68" s="180"/>
      <c r="J68" s="180"/>
      <c r="K68" s="181"/>
      <c r="L68" s="40"/>
      <c r="M68" s="225">
        <v>5169</v>
      </c>
      <c r="N68" s="215" t="s">
        <v>350</v>
      </c>
      <c r="O68" s="178"/>
      <c r="P68" s="178"/>
      <c r="Q68" s="178"/>
      <c r="R68" s="180"/>
      <c r="S68" s="180"/>
      <c r="T68" s="180"/>
      <c r="U68" s="181"/>
      <c r="V68" s="40"/>
      <c r="W68" s="182"/>
      <c r="X68" s="185"/>
      <c r="Y68" s="179"/>
      <c r="Z68" s="179"/>
      <c r="AA68" s="179"/>
      <c r="AB68" s="179"/>
      <c r="AC68" s="179"/>
      <c r="AD68" s="179"/>
      <c r="AE68" s="179"/>
      <c r="AF68" s="192"/>
      <c r="AG68" s="179"/>
      <c r="AH68" s="191"/>
      <c r="AI68" s="238" t="s">
        <v>909</v>
      </c>
      <c r="AJ68" s="179"/>
      <c r="AK68" s="179"/>
      <c r="AL68" s="239" t="s">
        <v>910</v>
      </c>
      <c r="AM68" s="185"/>
      <c r="AN68" s="179"/>
      <c r="AO68" s="178">
        <v>2427.3148558758317</v>
      </c>
      <c r="AP68" s="179"/>
      <c r="AQ68" s="184">
        <v>33</v>
      </c>
      <c r="AR68" s="25"/>
      <c r="AS68" s="25"/>
    </row>
    <row r="69" spans="1:45" ht="15" customHeight="1" x14ac:dyDescent="0.2">
      <c r="A69" s="2"/>
      <c r="B69" s="182"/>
      <c r="C69" s="185"/>
      <c r="D69" s="179"/>
      <c r="E69" s="178"/>
      <c r="F69" s="178"/>
      <c r="G69" s="178"/>
      <c r="H69" s="180"/>
      <c r="I69" s="180"/>
      <c r="J69" s="180"/>
      <c r="K69" s="181"/>
      <c r="L69" s="40"/>
      <c r="M69" s="182">
        <v>5162</v>
      </c>
      <c r="N69" s="215" t="s">
        <v>349</v>
      </c>
      <c r="O69" s="178"/>
      <c r="P69" s="178"/>
      <c r="Q69" s="178"/>
      <c r="R69" s="180"/>
      <c r="S69" s="180"/>
      <c r="T69" s="180"/>
      <c r="U69" s="181"/>
      <c r="V69" s="40"/>
      <c r="W69" s="182"/>
      <c r="X69" s="185"/>
      <c r="Y69" s="179"/>
      <c r="Z69" s="179"/>
      <c r="AA69" s="179"/>
      <c r="AB69" s="179"/>
      <c r="AC69" s="179"/>
      <c r="AD69" s="179"/>
      <c r="AE69" s="179"/>
      <c r="AF69" s="192"/>
      <c r="AG69" s="179"/>
      <c r="AH69" s="191"/>
      <c r="AI69" s="238" t="s">
        <v>911</v>
      </c>
      <c r="AJ69" s="179"/>
      <c r="AK69" s="179"/>
      <c r="AL69" s="239" t="s">
        <v>912</v>
      </c>
      <c r="AM69" s="185"/>
      <c r="AN69" s="179"/>
      <c r="AO69" s="178">
        <v>2525.8770301624131</v>
      </c>
      <c r="AP69" s="179"/>
      <c r="AQ69" s="184">
        <v>15</v>
      </c>
      <c r="AR69" s="25"/>
      <c r="AS69" s="25"/>
    </row>
    <row r="70" spans="1:45" ht="15" customHeight="1" x14ac:dyDescent="0.2">
      <c r="A70" s="2"/>
      <c r="B70" s="182"/>
      <c r="C70" s="185"/>
      <c r="D70" s="179"/>
      <c r="E70" s="178"/>
      <c r="F70" s="178"/>
      <c r="G70" s="178"/>
      <c r="H70" s="180"/>
      <c r="I70" s="180"/>
      <c r="J70" s="180"/>
      <c r="K70" s="181"/>
      <c r="L70" s="40"/>
      <c r="M70" s="225">
        <v>5153</v>
      </c>
      <c r="N70" s="215" t="s">
        <v>348</v>
      </c>
      <c r="O70" s="178"/>
      <c r="P70" s="178"/>
      <c r="Q70" s="178"/>
      <c r="R70" s="180"/>
      <c r="S70" s="180"/>
      <c r="T70" s="180"/>
      <c r="U70" s="181"/>
      <c r="V70" s="40"/>
      <c r="W70" s="182"/>
      <c r="X70" s="185"/>
      <c r="Y70" s="179"/>
      <c r="Z70" s="179"/>
      <c r="AA70" s="179"/>
      <c r="AB70" s="179"/>
      <c r="AC70" s="179"/>
      <c r="AD70" s="179"/>
      <c r="AE70" s="179"/>
      <c r="AF70" s="192"/>
      <c r="AG70" s="179"/>
      <c r="AH70" s="191"/>
      <c r="AI70" s="238" t="s">
        <v>913</v>
      </c>
      <c r="AJ70" s="179"/>
      <c r="AK70" s="179"/>
      <c r="AL70" s="239" t="s">
        <v>914</v>
      </c>
      <c r="AM70" s="185"/>
      <c r="AN70" s="179"/>
      <c r="AO70" s="178">
        <v>1988.7192660550459</v>
      </c>
      <c r="AP70" s="179"/>
      <c r="AQ70" s="184">
        <v>25</v>
      </c>
      <c r="AR70" s="25"/>
      <c r="AS70" s="25"/>
    </row>
    <row r="71" spans="1:45" ht="15" customHeight="1" x14ac:dyDescent="0.2">
      <c r="A71" s="2"/>
      <c r="B71" s="182"/>
      <c r="C71" s="185"/>
      <c r="D71" s="179"/>
      <c r="E71" s="178"/>
      <c r="F71" s="178"/>
      <c r="G71" s="178"/>
      <c r="H71" s="180"/>
      <c r="I71" s="180"/>
      <c r="J71" s="180"/>
      <c r="K71" s="181"/>
      <c r="L71" s="40"/>
      <c r="M71" s="225">
        <v>5108</v>
      </c>
      <c r="N71" s="215" t="s">
        <v>347</v>
      </c>
      <c r="O71" s="178"/>
      <c r="P71" s="178"/>
      <c r="Q71" s="178"/>
      <c r="R71" s="180"/>
      <c r="S71" s="180"/>
      <c r="T71" s="180"/>
      <c r="U71" s="181"/>
      <c r="V71" s="40"/>
      <c r="W71" s="182"/>
      <c r="X71" s="185"/>
      <c r="Y71" s="179"/>
      <c r="Z71" s="179"/>
      <c r="AA71" s="179"/>
      <c r="AB71" s="179"/>
      <c r="AC71" s="179"/>
      <c r="AD71" s="179"/>
      <c r="AE71" s="179"/>
      <c r="AF71" s="192"/>
      <c r="AG71" s="179"/>
      <c r="AH71" s="191"/>
      <c r="AI71" s="238" t="s">
        <v>915</v>
      </c>
      <c r="AJ71" s="179"/>
      <c r="AK71" s="179"/>
      <c r="AL71" s="239" t="s">
        <v>916</v>
      </c>
      <c r="AM71" s="185"/>
      <c r="AN71" s="179"/>
      <c r="AO71" s="178">
        <v>2551.1016548463358</v>
      </c>
      <c r="AP71" s="179"/>
      <c r="AQ71" s="184">
        <v>29</v>
      </c>
      <c r="AR71" s="25"/>
      <c r="AS71" s="25"/>
    </row>
    <row r="72" spans="1:45" ht="15" customHeight="1" x14ac:dyDescent="0.2">
      <c r="A72" s="2"/>
      <c r="B72" s="182"/>
      <c r="C72" s="185"/>
      <c r="D72" s="179"/>
      <c r="E72" s="178"/>
      <c r="F72" s="178"/>
      <c r="G72" s="178"/>
      <c r="H72" s="180"/>
      <c r="I72" s="180"/>
      <c r="J72" s="180"/>
      <c r="K72" s="181"/>
      <c r="L72" s="40"/>
      <c r="M72" s="225">
        <v>5033</v>
      </c>
      <c r="N72" s="215" t="s">
        <v>346</v>
      </c>
      <c r="O72" s="178"/>
      <c r="P72" s="178"/>
      <c r="Q72" s="178"/>
      <c r="R72" s="180"/>
      <c r="S72" s="180"/>
      <c r="T72" s="180"/>
      <c r="U72" s="181"/>
      <c r="V72" s="40"/>
      <c r="W72" s="182"/>
      <c r="X72" s="185"/>
      <c r="Y72" s="179"/>
      <c r="Z72" s="179"/>
      <c r="AA72" s="179"/>
      <c r="AB72" s="179"/>
      <c r="AC72" s="179"/>
      <c r="AD72" s="179"/>
      <c r="AE72" s="179"/>
      <c r="AF72" s="192"/>
      <c r="AG72" s="179"/>
      <c r="AH72" s="191"/>
      <c r="AI72" s="238" t="s">
        <v>917</v>
      </c>
      <c r="AJ72" s="179"/>
      <c r="AK72" s="179"/>
      <c r="AL72" s="239" t="s">
        <v>918</v>
      </c>
      <c r="AM72" s="185"/>
      <c r="AN72" s="179"/>
      <c r="AO72" s="178">
        <v>1654.2907692307692</v>
      </c>
      <c r="AP72" s="179"/>
      <c r="AQ72" s="184">
        <v>9</v>
      </c>
      <c r="AR72" s="25"/>
      <c r="AS72" s="25"/>
    </row>
    <row r="73" spans="1:45" ht="15" customHeight="1" x14ac:dyDescent="0.2">
      <c r="A73" s="2"/>
      <c r="B73" s="182"/>
      <c r="C73" s="185"/>
      <c r="D73" s="179"/>
      <c r="E73" s="178"/>
      <c r="F73" s="178"/>
      <c r="G73" s="178"/>
      <c r="H73" s="180"/>
      <c r="I73" s="180"/>
      <c r="J73" s="180"/>
      <c r="K73" s="181"/>
      <c r="L73" s="40"/>
      <c r="M73" s="225">
        <v>5016</v>
      </c>
      <c r="N73" s="215" t="s">
        <v>345</v>
      </c>
      <c r="O73" s="178"/>
      <c r="P73" s="178"/>
      <c r="Q73" s="178"/>
      <c r="R73" s="180"/>
      <c r="S73" s="180"/>
      <c r="T73" s="180"/>
      <c r="U73" s="181"/>
      <c r="V73" s="40"/>
      <c r="W73" s="182"/>
      <c r="X73" s="185"/>
      <c r="Y73" s="179"/>
      <c r="Z73" s="179"/>
      <c r="AA73" s="179"/>
      <c r="AB73" s="179"/>
      <c r="AC73" s="179"/>
      <c r="AD73" s="179"/>
      <c r="AE73" s="179"/>
      <c r="AF73" s="192"/>
      <c r="AG73" s="179"/>
      <c r="AH73" s="191"/>
      <c r="AI73" s="238" t="s">
        <v>919</v>
      </c>
      <c r="AJ73" s="179"/>
      <c r="AK73" s="179"/>
      <c r="AL73" s="239" t="s">
        <v>920</v>
      </c>
      <c r="AM73" s="185"/>
      <c r="AN73" s="179"/>
      <c r="AO73" s="178">
        <v>1791.0690235690236</v>
      </c>
      <c r="AP73" s="179"/>
      <c r="AQ73" s="184">
        <v>4</v>
      </c>
      <c r="AR73" s="25"/>
      <c r="AS73" s="25"/>
    </row>
    <row r="74" spans="1:45" ht="15" customHeight="1" x14ac:dyDescent="0.2">
      <c r="A74" s="2"/>
      <c r="B74" s="182"/>
      <c r="C74" s="185"/>
      <c r="D74" s="179"/>
      <c r="E74" s="178"/>
      <c r="F74" s="178"/>
      <c r="G74" s="178"/>
      <c r="H74" s="180"/>
      <c r="I74" s="180"/>
      <c r="J74" s="180"/>
      <c r="K74" s="181"/>
      <c r="L74" s="40"/>
      <c r="M74" s="182">
        <v>5014</v>
      </c>
      <c r="N74" s="215" t="s">
        <v>344</v>
      </c>
      <c r="O74" s="178"/>
      <c r="P74" s="178"/>
      <c r="Q74" s="178"/>
      <c r="R74" s="180"/>
      <c r="S74" s="180"/>
      <c r="T74" s="180"/>
      <c r="U74" s="181"/>
      <c r="V74" s="40"/>
      <c r="W74" s="182"/>
      <c r="X74" s="185"/>
      <c r="Y74" s="179"/>
      <c r="Z74" s="179"/>
      <c r="AA74" s="179"/>
      <c r="AB74" s="179"/>
      <c r="AC74" s="179"/>
      <c r="AD74" s="179"/>
      <c r="AE74" s="179"/>
      <c r="AF74" s="192"/>
      <c r="AG74" s="179"/>
      <c r="AH74" s="191"/>
      <c r="AI74" s="238" t="s">
        <v>921</v>
      </c>
      <c r="AJ74" s="179"/>
      <c r="AK74" s="179"/>
      <c r="AL74" s="239" t="s">
        <v>922</v>
      </c>
      <c r="AM74" s="185"/>
      <c r="AN74" s="179"/>
      <c r="AO74" s="178">
        <v>1908.4388489208634</v>
      </c>
      <c r="AP74" s="179"/>
      <c r="AQ74" s="184">
        <v>12</v>
      </c>
      <c r="AR74" s="25"/>
      <c r="AS74" s="25"/>
    </row>
    <row r="75" spans="1:45" ht="15" customHeight="1" x14ac:dyDescent="0.2">
      <c r="A75" s="2"/>
      <c r="B75" s="182"/>
      <c r="C75" s="185"/>
      <c r="D75" s="179"/>
      <c r="E75" s="178"/>
      <c r="F75" s="178"/>
      <c r="G75" s="178"/>
      <c r="H75" s="180"/>
      <c r="I75" s="180"/>
      <c r="J75" s="180"/>
      <c r="K75" s="181"/>
      <c r="L75" s="40"/>
      <c r="M75" s="182"/>
      <c r="N75" s="215"/>
      <c r="O75" s="178"/>
      <c r="P75" s="178"/>
      <c r="Q75" s="178"/>
      <c r="R75" s="180"/>
      <c r="S75" s="180"/>
      <c r="T75" s="180"/>
      <c r="U75" s="181"/>
      <c r="V75" s="40"/>
      <c r="W75" s="182"/>
      <c r="X75" s="185"/>
      <c r="Y75" s="179"/>
      <c r="Z75" s="179"/>
      <c r="AA75" s="179"/>
      <c r="AB75" s="179"/>
      <c r="AC75" s="179"/>
      <c r="AD75" s="179"/>
      <c r="AE75" s="179"/>
      <c r="AF75" s="192"/>
      <c r="AG75" s="179"/>
      <c r="AH75" s="191"/>
      <c r="AI75" s="179" t="s">
        <v>923</v>
      </c>
      <c r="AJ75" s="179"/>
      <c r="AK75" s="179"/>
      <c r="AL75" s="333" t="s">
        <v>924</v>
      </c>
      <c r="AM75" s="212"/>
      <c r="AN75" s="234"/>
      <c r="AO75" s="179">
        <v>1890.7101967799642</v>
      </c>
      <c r="AP75" s="179"/>
      <c r="AQ75" s="184">
        <v>21</v>
      </c>
      <c r="AR75" s="25"/>
      <c r="AS75" s="25"/>
    </row>
    <row r="76" spans="1:45" ht="15" customHeight="1" x14ac:dyDescent="0.2">
      <c r="A76" s="2"/>
      <c r="B76" s="182"/>
      <c r="C76" s="185"/>
      <c r="D76" s="179"/>
      <c r="E76" s="178"/>
      <c r="F76" s="178"/>
      <c r="G76" s="178"/>
      <c r="H76" s="180"/>
      <c r="I76" s="180"/>
      <c r="J76" s="180"/>
      <c r="K76" s="181"/>
      <c r="L76" s="40"/>
      <c r="M76" s="182"/>
      <c r="N76" s="215"/>
      <c r="O76" s="178"/>
      <c r="P76" s="178"/>
      <c r="Q76" s="178"/>
      <c r="R76" s="180"/>
      <c r="S76" s="180"/>
      <c r="T76" s="180"/>
      <c r="U76" s="181"/>
      <c r="V76" s="40"/>
      <c r="W76" s="182"/>
      <c r="X76" s="185"/>
      <c r="Y76" s="179"/>
      <c r="Z76" s="179"/>
      <c r="AA76" s="179"/>
      <c r="AB76" s="179"/>
      <c r="AC76" s="179"/>
      <c r="AD76" s="179"/>
      <c r="AE76" s="179"/>
      <c r="AF76" s="192"/>
      <c r="AG76" s="179"/>
      <c r="AH76" s="191"/>
      <c r="AI76" s="179" t="s">
        <v>925</v>
      </c>
      <c r="AJ76" s="179"/>
      <c r="AK76" s="179"/>
      <c r="AL76" s="333" t="s">
        <v>926</v>
      </c>
      <c r="AM76" s="212"/>
      <c r="AN76" s="234"/>
      <c r="AO76" s="179">
        <v>1947.7597042513862</v>
      </c>
      <c r="AP76" s="179"/>
      <c r="AQ76" s="184">
        <v>7</v>
      </c>
      <c r="AR76" s="25"/>
      <c r="AS76" s="25"/>
    </row>
    <row r="77" spans="1:45" ht="15" customHeight="1" x14ac:dyDescent="0.2">
      <c r="A77" s="2"/>
      <c r="B77" s="182"/>
      <c r="C77" s="185"/>
      <c r="D77" s="179"/>
      <c r="E77" s="178"/>
      <c r="F77" s="178"/>
      <c r="G77" s="178"/>
      <c r="H77" s="180"/>
      <c r="I77" s="180"/>
      <c r="J77" s="180"/>
      <c r="K77" s="181"/>
      <c r="L77" s="40"/>
      <c r="M77" s="182"/>
      <c r="N77" s="215"/>
      <c r="O77" s="178"/>
      <c r="P77" s="178"/>
      <c r="Q77" s="178"/>
      <c r="R77" s="180"/>
      <c r="S77" s="180"/>
      <c r="T77" s="180"/>
      <c r="U77" s="181"/>
      <c r="V77" s="40"/>
      <c r="W77" s="182"/>
      <c r="X77" s="185"/>
      <c r="Y77" s="179"/>
      <c r="Z77" s="179"/>
      <c r="AA77" s="179"/>
      <c r="AB77" s="179"/>
      <c r="AC77" s="179"/>
      <c r="AD77" s="179"/>
      <c r="AE77" s="179"/>
      <c r="AF77" s="192"/>
      <c r="AG77" s="179"/>
      <c r="AH77" s="191"/>
      <c r="AI77" s="179" t="s">
        <v>927</v>
      </c>
      <c r="AJ77" s="179"/>
      <c r="AK77" s="179"/>
      <c r="AL77" s="333" t="s">
        <v>928</v>
      </c>
      <c r="AM77" s="212"/>
      <c r="AN77" s="234"/>
      <c r="AO77" s="179">
        <v>2338.0424107142858</v>
      </c>
      <c r="AP77" s="179"/>
      <c r="AQ77" s="184">
        <v>17</v>
      </c>
      <c r="AR77" s="25"/>
      <c r="AS77" s="25"/>
    </row>
    <row r="78" spans="1:45" ht="15" customHeight="1" x14ac:dyDescent="0.2">
      <c r="A78" s="2"/>
      <c r="B78" s="182"/>
      <c r="C78" s="185"/>
      <c r="D78" s="179"/>
      <c r="E78" s="178"/>
      <c r="F78" s="178"/>
      <c r="G78" s="178"/>
      <c r="H78" s="180"/>
      <c r="I78" s="180"/>
      <c r="J78" s="180"/>
      <c r="K78" s="181"/>
      <c r="L78" s="40"/>
      <c r="M78" s="182"/>
      <c r="N78" s="215"/>
      <c r="O78" s="178"/>
      <c r="P78" s="178"/>
      <c r="Q78" s="178"/>
      <c r="R78" s="180"/>
      <c r="S78" s="180"/>
      <c r="T78" s="180"/>
      <c r="U78" s="181"/>
      <c r="V78" s="40"/>
      <c r="W78" s="182"/>
      <c r="X78" s="185"/>
      <c r="Y78" s="179"/>
      <c r="Z78" s="179"/>
      <c r="AA78" s="179"/>
      <c r="AB78" s="179"/>
      <c r="AC78" s="179"/>
      <c r="AD78" s="179"/>
      <c r="AE78" s="179"/>
      <c r="AF78" s="192"/>
      <c r="AG78" s="179"/>
      <c r="AH78" s="191"/>
      <c r="AI78" s="179" t="s">
        <v>929</v>
      </c>
      <c r="AJ78" s="179"/>
      <c r="AK78" s="179"/>
      <c r="AL78" s="333" t="s">
        <v>930</v>
      </c>
      <c r="AM78" s="212"/>
      <c r="AN78" s="234"/>
      <c r="AO78" s="179">
        <v>1491.7435530085959</v>
      </c>
      <c r="AP78" s="179"/>
      <c r="AQ78" s="184">
        <v>9</v>
      </c>
      <c r="AR78" s="25"/>
      <c r="AS78" s="25"/>
    </row>
    <row r="79" spans="1:45" ht="15" customHeight="1" x14ac:dyDescent="0.2">
      <c r="A79" s="2"/>
      <c r="B79" s="182"/>
      <c r="C79" s="185"/>
      <c r="D79" s="179"/>
      <c r="E79" s="178"/>
      <c r="F79" s="178"/>
      <c r="G79" s="178"/>
      <c r="H79" s="180"/>
      <c r="I79" s="180"/>
      <c r="J79" s="180"/>
      <c r="K79" s="181"/>
      <c r="L79" s="40"/>
      <c r="M79" s="182"/>
      <c r="N79" s="215"/>
      <c r="O79" s="178"/>
      <c r="P79" s="178"/>
      <c r="Q79" s="178"/>
      <c r="R79" s="180"/>
      <c r="S79" s="180"/>
      <c r="T79" s="180"/>
      <c r="U79" s="181"/>
      <c r="V79" s="40"/>
      <c r="W79" s="182"/>
      <c r="X79" s="185"/>
      <c r="Y79" s="179"/>
      <c r="Z79" s="179"/>
      <c r="AA79" s="179"/>
      <c r="AB79" s="179"/>
      <c r="AC79" s="179"/>
      <c r="AD79" s="179"/>
      <c r="AE79" s="179"/>
      <c r="AF79" s="192"/>
      <c r="AG79" s="179"/>
      <c r="AH79" s="191"/>
      <c r="AI79" s="179" t="s">
        <v>931</v>
      </c>
      <c r="AJ79" s="179"/>
      <c r="AK79" s="179"/>
      <c r="AL79" s="333" t="s">
        <v>932</v>
      </c>
      <c r="AM79" s="212"/>
      <c r="AN79" s="234"/>
      <c r="AO79" s="179">
        <v>2255.9201773835921</v>
      </c>
      <c r="AP79" s="179"/>
      <c r="AQ79" s="184">
        <v>20</v>
      </c>
      <c r="AR79" s="25"/>
      <c r="AS79" s="25"/>
    </row>
    <row r="80" spans="1:45" s="10" customFormat="1" ht="15" customHeight="1" x14ac:dyDescent="0.25">
      <c r="A80" s="24"/>
      <c r="B80" s="193"/>
      <c r="C80" s="194"/>
      <c r="D80" s="194"/>
      <c r="E80" s="194"/>
      <c r="F80" s="194"/>
      <c r="G80" s="194"/>
      <c r="H80" s="194"/>
      <c r="I80" s="194"/>
      <c r="J80" s="194"/>
      <c r="K80" s="196"/>
      <c r="L80" s="40"/>
      <c r="M80" s="193"/>
      <c r="N80" s="194"/>
      <c r="O80" s="194"/>
      <c r="P80" s="194"/>
      <c r="Q80" s="194"/>
      <c r="R80" s="194"/>
      <c r="S80" s="194"/>
      <c r="T80" s="194"/>
      <c r="U80" s="196"/>
      <c r="V80" s="40"/>
      <c r="W80" s="193"/>
      <c r="X80" s="194"/>
      <c r="Y80" s="194"/>
      <c r="Z80" s="194"/>
      <c r="AA80" s="194"/>
      <c r="AB80" s="194"/>
      <c r="AC80" s="194"/>
      <c r="AD80" s="194"/>
      <c r="AE80" s="194"/>
      <c r="AF80" s="197"/>
      <c r="AG80" s="197"/>
      <c r="AH80" s="196"/>
      <c r="AI80" s="179" t="s">
        <v>933</v>
      </c>
      <c r="AJ80" s="179"/>
      <c r="AK80" s="179"/>
      <c r="AL80" s="333" t="s">
        <v>934</v>
      </c>
      <c r="AM80" s="212"/>
      <c r="AN80" s="234"/>
      <c r="AO80" s="179">
        <v>1821.3895870736087</v>
      </c>
      <c r="AP80" s="179"/>
      <c r="AQ80" s="184">
        <v>9</v>
      </c>
      <c r="AR80" s="37"/>
      <c r="AS80" s="41"/>
    </row>
    <row r="81" spans="1:45" s="10" customFormat="1" ht="15" customHeight="1" x14ac:dyDescent="0.25">
      <c r="A81" s="2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198"/>
      <c r="AG81" s="199"/>
      <c r="AH81" s="199"/>
      <c r="AI81" s="207" t="s">
        <v>935</v>
      </c>
      <c r="AJ81" s="179"/>
      <c r="AK81" s="179"/>
      <c r="AL81" s="333" t="s">
        <v>936</v>
      </c>
      <c r="AM81" s="212"/>
      <c r="AN81" s="234"/>
      <c r="AO81" s="179">
        <v>1870.5101663585951</v>
      </c>
      <c r="AP81" s="179"/>
      <c r="AQ81" s="184">
        <v>17</v>
      </c>
      <c r="AR81" s="37"/>
      <c r="AS81" s="41"/>
    </row>
    <row r="82" spans="1:45" ht="15" customHeight="1" x14ac:dyDescent="0.2">
      <c r="A82" s="2"/>
      <c r="B82" s="172" t="s">
        <v>200</v>
      </c>
      <c r="C82" s="173"/>
      <c r="D82" s="173"/>
      <c r="E82" s="173"/>
      <c r="F82" s="173" t="s">
        <v>177</v>
      </c>
      <c r="G82" s="173" t="s">
        <v>3</v>
      </c>
      <c r="H82" s="173" t="s">
        <v>5</v>
      </c>
      <c r="I82" s="173" t="s">
        <v>6</v>
      </c>
      <c r="J82" s="173" t="s">
        <v>178</v>
      </c>
      <c r="K82" s="112" t="s">
        <v>17</v>
      </c>
      <c r="L82" s="37"/>
      <c r="M82" s="174" t="s">
        <v>179</v>
      </c>
      <c r="N82" s="175"/>
      <c r="O82" s="175"/>
      <c r="P82" s="173" t="s">
        <v>3</v>
      </c>
      <c r="Q82" s="173" t="s">
        <v>5</v>
      </c>
      <c r="R82" s="173" t="s">
        <v>6</v>
      </c>
      <c r="S82" s="173" t="s">
        <v>178</v>
      </c>
      <c r="T82" s="175"/>
      <c r="U82" s="112" t="s">
        <v>17</v>
      </c>
      <c r="V82" s="37"/>
      <c r="W82" s="174" t="s">
        <v>268</v>
      </c>
      <c r="X82" s="175"/>
      <c r="Y82" s="175"/>
      <c r="Z82" s="175"/>
      <c r="AA82" s="175"/>
      <c r="AB82" s="175"/>
      <c r="AC82" s="175"/>
      <c r="AD82" s="175"/>
      <c r="AE82" s="175"/>
      <c r="AF82" s="200"/>
      <c r="AG82" s="200"/>
      <c r="AH82" s="201"/>
      <c r="AI82" s="179" t="s">
        <v>937</v>
      </c>
      <c r="AJ82" s="179"/>
      <c r="AK82" s="179"/>
      <c r="AL82" s="333" t="s">
        <v>938</v>
      </c>
      <c r="AM82" s="212"/>
      <c r="AN82" s="234"/>
      <c r="AO82" s="179">
        <v>1679.9833610648918</v>
      </c>
      <c r="AP82" s="179"/>
      <c r="AQ82" s="184">
        <v>9</v>
      </c>
      <c r="AR82" s="25"/>
      <c r="AS82" s="25"/>
    </row>
    <row r="83" spans="1:45" ht="15" customHeight="1" x14ac:dyDescent="0.2">
      <c r="A83" s="2"/>
      <c r="B83" s="177">
        <v>1989</v>
      </c>
      <c r="C83" s="178" t="s">
        <v>70</v>
      </c>
      <c r="D83" s="179" t="s">
        <v>52</v>
      </c>
      <c r="E83" s="178"/>
      <c r="F83" s="178">
        <v>16</v>
      </c>
      <c r="G83" s="178">
        <v>1</v>
      </c>
      <c r="H83" s="180">
        <f t="shared" ref="H83:H92" si="10">PRODUCT((V6+W6)/U6)</f>
        <v>0</v>
      </c>
      <c r="I83" s="180">
        <f t="shared" ref="I83:I92" si="11">PRODUCT(X6/U6)</f>
        <v>0</v>
      </c>
      <c r="J83" s="180">
        <f t="shared" ref="J83:J92" si="12">PRODUCT(V6+W6+X6)/U6</f>
        <v>0</v>
      </c>
      <c r="K83" s="181">
        <f t="shared" ref="K83:K92" si="13">PRODUCT(Y6/U6)</f>
        <v>1</v>
      </c>
      <c r="L83" s="40"/>
      <c r="M83" s="182" t="s">
        <v>201</v>
      </c>
      <c r="N83" s="178"/>
      <c r="O83" s="178"/>
      <c r="P83" s="178" t="s">
        <v>230</v>
      </c>
      <c r="Q83" s="178"/>
      <c r="R83" s="178"/>
      <c r="S83" s="178"/>
      <c r="T83" s="180"/>
      <c r="U83" s="184" t="s">
        <v>262</v>
      </c>
      <c r="V83" s="40"/>
      <c r="W83" s="182"/>
      <c r="X83" s="185"/>
      <c r="Y83" s="185"/>
      <c r="Z83" s="179"/>
      <c r="AA83" s="179"/>
      <c r="AB83" s="179"/>
      <c r="AC83" s="179"/>
      <c r="AD83" s="179"/>
      <c r="AE83" s="179"/>
      <c r="AF83" s="179"/>
      <c r="AG83" s="186"/>
      <c r="AH83" s="187"/>
      <c r="AI83" s="233"/>
      <c r="AJ83" s="185"/>
      <c r="AK83" s="179"/>
      <c r="AL83" s="234"/>
      <c r="AM83" s="212"/>
      <c r="AN83" s="234"/>
      <c r="AO83" s="178"/>
      <c r="AP83" s="178"/>
      <c r="AQ83" s="188"/>
      <c r="AR83" s="25"/>
      <c r="AS83" s="25"/>
    </row>
    <row r="84" spans="1:45" ht="15" customHeight="1" x14ac:dyDescent="0.2">
      <c r="A84" s="2"/>
      <c r="B84" s="177">
        <v>1990</v>
      </c>
      <c r="C84" s="178" t="s">
        <v>69</v>
      </c>
      <c r="D84" s="179" t="s">
        <v>52</v>
      </c>
      <c r="E84" s="178"/>
      <c r="F84" s="178">
        <v>17</v>
      </c>
      <c r="G84" s="178">
        <v>9</v>
      </c>
      <c r="H84" s="180">
        <f t="shared" si="10"/>
        <v>0</v>
      </c>
      <c r="I84" s="180">
        <f t="shared" si="11"/>
        <v>0.66666666666666663</v>
      </c>
      <c r="J84" s="180">
        <f t="shared" si="12"/>
        <v>0.66666666666666663</v>
      </c>
      <c r="K84" s="181">
        <f t="shared" si="13"/>
        <v>2.7777777777777777</v>
      </c>
      <c r="L84" s="40"/>
      <c r="M84" s="182" t="s">
        <v>202</v>
      </c>
      <c r="N84" s="178"/>
      <c r="O84" s="178"/>
      <c r="P84" s="178" t="s">
        <v>231</v>
      </c>
      <c r="Q84" s="178"/>
      <c r="R84" s="178" t="s">
        <v>247</v>
      </c>
      <c r="S84" s="178" t="s">
        <v>255</v>
      </c>
      <c r="T84" s="180"/>
      <c r="U84" s="184" t="s">
        <v>263</v>
      </c>
      <c r="V84" s="40"/>
      <c r="W84" s="182"/>
      <c r="X84" s="185"/>
      <c r="Y84" s="185"/>
      <c r="Z84" s="179"/>
      <c r="AA84" s="179"/>
      <c r="AB84" s="179"/>
      <c r="AC84" s="179"/>
      <c r="AD84" s="179"/>
      <c r="AE84" s="179"/>
      <c r="AF84" s="179"/>
      <c r="AG84" s="186"/>
      <c r="AH84" s="187"/>
      <c r="AI84" s="233"/>
      <c r="AJ84" s="185"/>
      <c r="AK84" s="179"/>
      <c r="AL84" s="234"/>
      <c r="AM84" s="212"/>
      <c r="AN84" s="234"/>
      <c r="AO84" s="178"/>
      <c r="AP84" s="178"/>
      <c r="AQ84" s="188"/>
      <c r="AR84" s="25"/>
      <c r="AS84" s="25"/>
    </row>
    <row r="85" spans="1:45" ht="15" customHeight="1" x14ac:dyDescent="0.2">
      <c r="A85" s="2"/>
      <c r="B85" s="177">
        <v>1991</v>
      </c>
      <c r="C85" s="178" t="s">
        <v>71</v>
      </c>
      <c r="D85" s="179" t="s">
        <v>52</v>
      </c>
      <c r="E85" s="178"/>
      <c r="F85" s="178">
        <v>18</v>
      </c>
      <c r="G85" s="178">
        <v>7</v>
      </c>
      <c r="H85" s="180">
        <f t="shared" si="10"/>
        <v>0.14285714285714285</v>
      </c>
      <c r="I85" s="180">
        <f t="shared" si="11"/>
        <v>0.2857142857142857</v>
      </c>
      <c r="J85" s="180">
        <f t="shared" si="12"/>
        <v>0.42857142857142855</v>
      </c>
      <c r="K85" s="181">
        <f t="shared" si="13"/>
        <v>2.2857142857142856</v>
      </c>
      <c r="L85" s="40"/>
      <c r="M85" s="182" t="s">
        <v>205</v>
      </c>
      <c r="N85" s="178"/>
      <c r="O85" s="178"/>
      <c r="P85" s="178" t="s">
        <v>232</v>
      </c>
      <c r="Q85" s="178" t="s">
        <v>235</v>
      </c>
      <c r="R85" s="178" t="s">
        <v>248</v>
      </c>
      <c r="S85" s="178" t="s">
        <v>256</v>
      </c>
      <c r="T85" s="180"/>
      <c r="U85" s="184" t="s">
        <v>264</v>
      </c>
      <c r="V85" s="40"/>
      <c r="W85" s="182"/>
      <c r="X85" s="185"/>
      <c r="Y85" s="185"/>
      <c r="Z85" s="179"/>
      <c r="AA85" s="179"/>
      <c r="AB85" s="179"/>
      <c r="AC85" s="179"/>
      <c r="AD85" s="179"/>
      <c r="AE85" s="179"/>
      <c r="AF85" s="179"/>
      <c r="AG85" s="186"/>
      <c r="AH85" s="187"/>
      <c r="AI85" s="233"/>
      <c r="AJ85" s="185"/>
      <c r="AK85" s="179"/>
      <c r="AL85" s="234"/>
      <c r="AM85" s="212"/>
      <c r="AN85" s="234"/>
      <c r="AO85" s="178"/>
      <c r="AP85" s="178"/>
      <c r="AQ85" s="188"/>
      <c r="AR85" s="25"/>
      <c r="AS85" s="25"/>
    </row>
    <row r="86" spans="1:45" ht="15" customHeight="1" x14ac:dyDescent="0.2">
      <c r="A86" s="2"/>
      <c r="B86" s="177">
        <v>1992</v>
      </c>
      <c r="C86" s="178" t="s">
        <v>69</v>
      </c>
      <c r="D86" s="179" t="s">
        <v>52</v>
      </c>
      <c r="E86" s="178"/>
      <c r="F86" s="178">
        <v>19</v>
      </c>
      <c r="G86" s="178">
        <v>7</v>
      </c>
      <c r="H86" s="180">
        <f t="shared" si="10"/>
        <v>0</v>
      </c>
      <c r="I86" s="180">
        <f t="shared" si="11"/>
        <v>1</v>
      </c>
      <c r="J86" s="180">
        <f t="shared" si="12"/>
        <v>1</v>
      </c>
      <c r="K86" s="181">
        <f t="shared" si="13"/>
        <v>2.2857142857142856</v>
      </c>
      <c r="L86" s="40"/>
      <c r="M86" s="182" t="s">
        <v>209</v>
      </c>
      <c r="N86" s="178"/>
      <c r="O86" s="178"/>
      <c r="P86" s="178" t="s">
        <v>233</v>
      </c>
      <c r="Q86" s="178" t="s">
        <v>236</v>
      </c>
      <c r="R86" s="178" t="s">
        <v>249</v>
      </c>
      <c r="S86" s="178" t="s">
        <v>257</v>
      </c>
      <c r="T86" s="180"/>
      <c r="U86" s="184" t="s">
        <v>265</v>
      </c>
      <c r="V86" s="40"/>
      <c r="W86" s="182"/>
      <c r="X86" s="185"/>
      <c r="Y86" s="185"/>
      <c r="Z86" s="179"/>
      <c r="AA86" s="179"/>
      <c r="AB86" s="179"/>
      <c r="AC86" s="179"/>
      <c r="AD86" s="179"/>
      <c r="AE86" s="179"/>
      <c r="AF86" s="179"/>
      <c r="AG86" s="186"/>
      <c r="AH86" s="187"/>
      <c r="AI86" s="233"/>
      <c r="AJ86" s="185"/>
      <c r="AK86" s="179"/>
      <c r="AL86" s="234"/>
      <c r="AM86" s="212"/>
      <c r="AN86" s="234"/>
      <c r="AO86" s="178"/>
      <c r="AP86" s="178"/>
      <c r="AQ86" s="188"/>
      <c r="AR86" s="25"/>
      <c r="AS86" s="25"/>
    </row>
    <row r="87" spans="1:45" ht="15" customHeight="1" x14ac:dyDescent="0.2">
      <c r="A87" s="2"/>
      <c r="B87" s="177">
        <v>1993</v>
      </c>
      <c r="C87" s="178" t="s">
        <v>69</v>
      </c>
      <c r="D87" s="179" t="s">
        <v>52</v>
      </c>
      <c r="E87" s="178"/>
      <c r="F87" s="178">
        <v>20</v>
      </c>
      <c r="G87" s="178">
        <v>8</v>
      </c>
      <c r="H87" s="180">
        <f t="shared" si="10"/>
        <v>0.375</v>
      </c>
      <c r="I87" s="180">
        <f t="shared" si="11"/>
        <v>0.375</v>
      </c>
      <c r="J87" s="180">
        <f t="shared" si="12"/>
        <v>0.75</v>
      </c>
      <c r="K87" s="181">
        <f t="shared" si="13"/>
        <v>4</v>
      </c>
      <c r="L87" s="40"/>
      <c r="M87" s="182" t="s">
        <v>211</v>
      </c>
      <c r="N87" s="178"/>
      <c r="O87" s="178"/>
      <c r="P87" s="178" t="s">
        <v>204</v>
      </c>
      <c r="Q87" s="178" t="s">
        <v>237</v>
      </c>
      <c r="R87" s="178" t="s">
        <v>250</v>
      </c>
      <c r="S87" s="178" t="s">
        <v>239</v>
      </c>
      <c r="T87" s="180"/>
      <c r="U87" s="184" t="s">
        <v>246</v>
      </c>
      <c r="V87" s="40"/>
      <c r="W87" s="182"/>
      <c r="X87" s="185"/>
      <c r="Y87" s="185"/>
      <c r="Z87" s="179"/>
      <c r="AA87" s="179"/>
      <c r="AB87" s="179"/>
      <c r="AC87" s="179"/>
      <c r="AD87" s="179"/>
      <c r="AE87" s="179"/>
      <c r="AF87" s="179"/>
      <c r="AG87" s="186"/>
      <c r="AH87" s="187"/>
      <c r="AI87" s="233"/>
      <c r="AJ87" s="185"/>
      <c r="AK87" s="179"/>
      <c r="AL87" s="234"/>
      <c r="AM87" s="212"/>
      <c r="AN87" s="234"/>
      <c r="AO87" s="178"/>
      <c r="AP87" s="178"/>
      <c r="AQ87" s="188"/>
      <c r="AR87" s="25"/>
      <c r="AS87" s="25"/>
    </row>
    <row r="88" spans="1:45" ht="15" customHeight="1" x14ac:dyDescent="0.2">
      <c r="A88" s="2"/>
      <c r="B88" s="177">
        <v>1994</v>
      </c>
      <c r="C88" s="178" t="s">
        <v>72</v>
      </c>
      <c r="D88" s="179" t="s">
        <v>52</v>
      </c>
      <c r="E88" s="178"/>
      <c r="F88" s="178">
        <v>21</v>
      </c>
      <c r="G88" s="178">
        <v>4</v>
      </c>
      <c r="H88" s="180">
        <f t="shared" si="10"/>
        <v>0.25</v>
      </c>
      <c r="I88" s="218">
        <f t="shared" si="11"/>
        <v>1.5</v>
      </c>
      <c r="J88" s="218">
        <f t="shared" si="12"/>
        <v>1.75</v>
      </c>
      <c r="K88" s="181">
        <f t="shared" si="13"/>
        <v>4.25</v>
      </c>
      <c r="L88" s="40"/>
      <c r="M88" s="182" t="s">
        <v>214</v>
      </c>
      <c r="N88" s="178"/>
      <c r="O88" s="178"/>
      <c r="P88" s="178" t="s">
        <v>234</v>
      </c>
      <c r="Q88" s="178" t="s">
        <v>238</v>
      </c>
      <c r="R88" s="178" t="s">
        <v>251</v>
      </c>
      <c r="S88" s="178" t="s">
        <v>246</v>
      </c>
      <c r="T88" s="180"/>
      <c r="U88" s="184" t="s">
        <v>266</v>
      </c>
      <c r="V88" s="40"/>
      <c r="W88" s="182"/>
      <c r="X88" s="185"/>
      <c r="Y88" s="185"/>
      <c r="Z88" s="179"/>
      <c r="AA88" s="179"/>
      <c r="AB88" s="179"/>
      <c r="AC88" s="179"/>
      <c r="AD88" s="179"/>
      <c r="AE88" s="179"/>
      <c r="AF88" s="179"/>
      <c r="AG88" s="186"/>
      <c r="AH88" s="187"/>
      <c r="AI88" s="233"/>
      <c r="AJ88" s="185"/>
      <c r="AK88" s="179"/>
      <c r="AL88" s="234"/>
      <c r="AM88" s="212"/>
      <c r="AN88" s="234"/>
      <c r="AO88" s="178"/>
      <c r="AP88" s="178"/>
      <c r="AQ88" s="188"/>
      <c r="AR88" s="25"/>
      <c r="AS88" s="25"/>
    </row>
    <row r="89" spans="1:45" ht="15" customHeight="1" x14ac:dyDescent="0.2">
      <c r="A89" s="2"/>
      <c r="B89" s="177">
        <v>1995</v>
      </c>
      <c r="C89" s="178" t="s">
        <v>69</v>
      </c>
      <c r="D89" s="179" t="s">
        <v>52</v>
      </c>
      <c r="E89" s="178"/>
      <c r="F89" s="178">
        <v>22</v>
      </c>
      <c r="G89" s="178">
        <v>11</v>
      </c>
      <c r="H89" s="218">
        <f t="shared" si="10"/>
        <v>0.63636363636363635</v>
      </c>
      <c r="I89" s="180">
        <f t="shared" si="11"/>
        <v>0.54545454545454541</v>
      </c>
      <c r="J89" s="180">
        <f t="shared" si="12"/>
        <v>1.1818181818181819</v>
      </c>
      <c r="K89" s="181">
        <f t="shared" si="13"/>
        <v>3.7272727272727271</v>
      </c>
      <c r="L89" s="40"/>
      <c r="M89" s="182" t="s">
        <v>215</v>
      </c>
      <c r="N89" s="178"/>
      <c r="O89" s="178"/>
      <c r="P89" s="178" t="s">
        <v>227</v>
      </c>
      <c r="Q89" s="178" t="s">
        <v>239</v>
      </c>
      <c r="R89" s="178" t="s">
        <v>154</v>
      </c>
      <c r="S89" s="178" t="s">
        <v>258</v>
      </c>
      <c r="T89" s="180"/>
      <c r="U89" s="184" t="s">
        <v>208</v>
      </c>
      <c r="V89" s="40"/>
      <c r="W89" s="182"/>
      <c r="X89" s="185"/>
      <c r="Y89" s="185"/>
      <c r="Z89" s="179"/>
      <c r="AA89" s="179"/>
      <c r="AB89" s="179"/>
      <c r="AC89" s="179"/>
      <c r="AD89" s="179"/>
      <c r="AE89" s="179"/>
      <c r="AF89" s="179"/>
      <c r="AG89" s="186"/>
      <c r="AH89" s="187"/>
      <c r="AI89" s="233"/>
      <c r="AJ89" s="185"/>
      <c r="AK89" s="179"/>
      <c r="AL89" s="234"/>
      <c r="AM89" s="212"/>
      <c r="AN89" s="234"/>
      <c r="AO89" s="178"/>
      <c r="AP89" s="178"/>
      <c r="AQ89" s="188"/>
      <c r="AR89" s="25"/>
      <c r="AS89" s="25"/>
    </row>
    <row r="90" spans="1:45" ht="15" customHeight="1" x14ac:dyDescent="0.2">
      <c r="A90" s="2"/>
      <c r="B90" s="177">
        <v>1996</v>
      </c>
      <c r="C90" s="178" t="s">
        <v>69</v>
      </c>
      <c r="D90" s="179" t="s">
        <v>52</v>
      </c>
      <c r="E90" s="178"/>
      <c r="F90" s="178">
        <v>23</v>
      </c>
      <c r="G90" s="178">
        <v>9</v>
      </c>
      <c r="H90" s="180">
        <f t="shared" si="10"/>
        <v>0.33333333333333331</v>
      </c>
      <c r="I90" s="180">
        <f t="shared" si="11"/>
        <v>0.77777777777777779</v>
      </c>
      <c r="J90" s="180">
        <f t="shared" si="12"/>
        <v>1.1111111111111112</v>
      </c>
      <c r="K90" s="181">
        <f t="shared" si="13"/>
        <v>3.1111111111111112</v>
      </c>
      <c r="L90" s="40"/>
      <c r="M90" s="182" t="s">
        <v>217</v>
      </c>
      <c r="N90" s="178"/>
      <c r="O90" s="178"/>
      <c r="P90" s="178" t="s">
        <v>216</v>
      </c>
      <c r="Q90" s="178" t="s">
        <v>240</v>
      </c>
      <c r="R90" s="178" t="s">
        <v>252</v>
      </c>
      <c r="S90" s="178" t="s">
        <v>259</v>
      </c>
      <c r="T90" s="180"/>
      <c r="U90" s="184" t="s">
        <v>234</v>
      </c>
      <c r="V90" s="40"/>
      <c r="W90" s="182"/>
      <c r="X90" s="185"/>
      <c r="Y90" s="185"/>
      <c r="Z90" s="179"/>
      <c r="AA90" s="179"/>
      <c r="AB90" s="179"/>
      <c r="AC90" s="179"/>
      <c r="AD90" s="179"/>
      <c r="AE90" s="179"/>
      <c r="AF90" s="179"/>
      <c r="AG90" s="186"/>
      <c r="AH90" s="187"/>
      <c r="AI90" s="233"/>
      <c r="AJ90" s="185"/>
      <c r="AK90" s="179"/>
      <c r="AL90" s="234"/>
      <c r="AM90" s="212"/>
      <c r="AN90" s="234"/>
      <c r="AO90" s="178"/>
      <c r="AP90" s="178"/>
      <c r="AQ90" s="188"/>
      <c r="AR90" s="25"/>
      <c r="AS90" s="25"/>
    </row>
    <row r="91" spans="1:45" ht="15" customHeight="1" x14ac:dyDescent="0.2">
      <c r="A91" s="2"/>
      <c r="B91" s="177">
        <v>1997</v>
      </c>
      <c r="C91" s="178" t="s">
        <v>69</v>
      </c>
      <c r="D91" s="179" t="s">
        <v>52</v>
      </c>
      <c r="E91" s="178"/>
      <c r="F91" s="178">
        <v>24</v>
      </c>
      <c r="G91" s="178">
        <v>11</v>
      </c>
      <c r="H91" s="180">
        <f t="shared" si="10"/>
        <v>0.54545454545454541</v>
      </c>
      <c r="I91" s="180">
        <f t="shared" si="11"/>
        <v>0.45454545454545453</v>
      </c>
      <c r="J91" s="180">
        <f t="shared" si="12"/>
        <v>1</v>
      </c>
      <c r="K91" s="181">
        <f t="shared" si="13"/>
        <v>3.4545454545454546</v>
      </c>
      <c r="L91" s="40"/>
      <c r="M91" s="182" t="s">
        <v>218</v>
      </c>
      <c r="N91" s="178"/>
      <c r="O91" s="178"/>
      <c r="P91" s="222" t="s">
        <v>74</v>
      </c>
      <c r="Q91" s="222" t="s">
        <v>206</v>
      </c>
      <c r="R91" s="222" t="s">
        <v>226</v>
      </c>
      <c r="S91" s="222" t="s">
        <v>210</v>
      </c>
      <c r="T91" s="180"/>
      <c r="U91" s="184" t="s">
        <v>254</v>
      </c>
      <c r="V91" s="40"/>
      <c r="W91" s="182"/>
      <c r="X91" s="185"/>
      <c r="Y91" s="185"/>
      <c r="Z91" s="179"/>
      <c r="AA91" s="179"/>
      <c r="AB91" s="179"/>
      <c r="AC91" s="179"/>
      <c r="AD91" s="179"/>
      <c r="AE91" s="179"/>
      <c r="AF91" s="179"/>
      <c r="AG91" s="186"/>
      <c r="AH91" s="187"/>
      <c r="AI91" s="233"/>
      <c r="AJ91" s="185"/>
      <c r="AK91" s="179"/>
      <c r="AL91" s="234"/>
      <c r="AM91" s="212"/>
      <c r="AN91" s="234"/>
      <c r="AO91" s="178"/>
      <c r="AP91" s="178"/>
      <c r="AQ91" s="188"/>
      <c r="AR91" s="25"/>
      <c r="AS91" s="25"/>
    </row>
    <row r="92" spans="1:45" ht="15" customHeight="1" x14ac:dyDescent="0.2">
      <c r="A92" s="2"/>
      <c r="B92" s="177">
        <v>1998</v>
      </c>
      <c r="C92" s="178" t="s">
        <v>74</v>
      </c>
      <c r="D92" s="179" t="s">
        <v>52</v>
      </c>
      <c r="E92" s="178"/>
      <c r="F92" s="178">
        <v>25</v>
      </c>
      <c r="G92" s="178">
        <v>6</v>
      </c>
      <c r="H92" s="180">
        <f t="shared" si="10"/>
        <v>0</v>
      </c>
      <c r="I92" s="180">
        <f t="shared" si="11"/>
        <v>0</v>
      </c>
      <c r="J92" s="180">
        <f t="shared" si="12"/>
        <v>0</v>
      </c>
      <c r="K92" s="181">
        <f t="shared" si="13"/>
        <v>1.5</v>
      </c>
      <c r="L92" s="40"/>
      <c r="M92" s="182" t="s">
        <v>219</v>
      </c>
      <c r="N92" s="178"/>
      <c r="O92" s="178"/>
      <c r="P92" s="178" t="s">
        <v>70</v>
      </c>
      <c r="Q92" s="178" t="s">
        <v>241</v>
      </c>
      <c r="R92" s="178" t="s">
        <v>216</v>
      </c>
      <c r="S92" s="178" t="s">
        <v>207</v>
      </c>
      <c r="T92" s="180"/>
      <c r="U92" s="184" t="s">
        <v>254</v>
      </c>
      <c r="V92" s="40"/>
      <c r="W92" s="182"/>
      <c r="X92" s="185"/>
      <c r="Y92" s="185"/>
      <c r="Z92" s="179"/>
      <c r="AA92" s="179"/>
      <c r="AB92" s="179"/>
      <c r="AC92" s="179"/>
      <c r="AD92" s="179"/>
      <c r="AE92" s="179"/>
      <c r="AF92" s="179"/>
      <c r="AG92" s="186"/>
      <c r="AH92" s="187"/>
      <c r="AI92" s="233"/>
      <c r="AJ92" s="185"/>
      <c r="AK92" s="179"/>
      <c r="AL92" s="234"/>
      <c r="AM92" s="212"/>
      <c r="AN92" s="234"/>
      <c r="AO92" s="178"/>
      <c r="AP92" s="178"/>
      <c r="AQ92" s="188"/>
      <c r="AR92" s="25"/>
      <c r="AS92" s="25"/>
    </row>
    <row r="93" spans="1:45" ht="15" customHeight="1" x14ac:dyDescent="0.2">
      <c r="A93" s="2"/>
      <c r="B93" s="177">
        <v>1999</v>
      </c>
      <c r="C93" s="178" t="s">
        <v>75</v>
      </c>
      <c r="D93" s="179" t="s">
        <v>52</v>
      </c>
      <c r="E93" s="178"/>
      <c r="F93" s="178">
        <v>26</v>
      </c>
      <c r="G93" s="178"/>
      <c r="H93" s="180"/>
      <c r="I93" s="180"/>
      <c r="J93" s="180"/>
      <c r="K93" s="181"/>
      <c r="L93" s="40"/>
      <c r="M93" s="182" t="s">
        <v>220</v>
      </c>
      <c r="N93" s="178"/>
      <c r="O93" s="178"/>
      <c r="P93" s="178" t="s">
        <v>73</v>
      </c>
      <c r="Q93" s="178" t="s">
        <v>242</v>
      </c>
      <c r="R93" s="178" t="s">
        <v>253</v>
      </c>
      <c r="S93" s="178" t="s">
        <v>212</v>
      </c>
      <c r="T93" s="180"/>
      <c r="U93" s="184" t="s">
        <v>203</v>
      </c>
      <c r="V93" s="40"/>
      <c r="W93" s="182"/>
      <c r="X93" s="185"/>
      <c r="Y93" s="185"/>
      <c r="Z93" s="179"/>
      <c r="AA93" s="179"/>
      <c r="AB93" s="179"/>
      <c r="AC93" s="179"/>
      <c r="AD93" s="179"/>
      <c r="AE93" s="179"/>
      <c r="AF93" s="179"/>
      <c r="AG93" s="186"/>
      <c r="AH93" s="187"/>
      <c r="AI93" s="233"/>
      <c r="AJ93" s="185"/>
      <c r="AK93" s="179"/>
      <c r="AL93" s="234"/>
      <c r="AM93" s="212"/>
      <c r="AN93" s="234"/>
      <c r="AO93" s="178"/>
      <c r="AP93" s="178"/>
      <c r="AQ93" s="188"/>
      <c r="AR93" s="25"/>
      <c r="AS93" s="25"/>
    </row>
    <row r="94" spans="1:45" ht="15" customHeight="1" x14ac:dyDescent="0.2">
      <c r="A94" s="2">
        <v>0</v>
      </c>
      <c r="B94" s="177">
        <v>2000</v>
      </c>
      <c r="C94" s="178" t="s">
        <v>73</v>
      </c>
      <c r="D94" s="179" t="s">
        <v>76</v>
      </c>
      <c r="E94" s="178"/>
      <c r="F94" s="178">
        <v>27</v>
      </c>
      <c r="G94" s="178"/>
      <c r="H94" s="180"/>
      <c r="I94" s="180"/>
      <c r="J94" s="180"/>
      <c r="K94" s="181"/>
      <c r="L94" s="40"/>
      <c r="M94" s="182" t="s">
        <v>221</v>
      </c>
      <c r="N94" s="178"/>
      <c r="O94" s="178">
        <v>21</v>
      </c>
      <c r="P94" s="178" t="s">
        <v>103</v>
      </c>
      <c r="Q94" s="178" t="s">
        <v>243</v>
      </c>
      <c r="R94" s="178" t="s">
        <v>227</v>
      </c>
      <c r="S94" s="178" t="s">
        <v>260</v>
      </c>
      <c r="T94" s="180"/>
      <c r="U94" s="184" t="s">
        <v>213</v>
      </c>
      <c r="V94" s="40"/>
      <c r="W94" s="182"/>
      <c r="X94" s="185"/>
      <c r="Y94" s="185"/>
      <c r="Z94" s="179"/>
      <c r="AA94" s="179"/>
      <c r="AB94" s="179"/>
      <c r="AC94" s="179"/>
      <c r="AD94" s="179"/>
      <c r="AE94" s="179"/>
      <c r="AF94" s="179"/>
      <c r="AG94" s="186"/>
      <c r="AH94" s="187"/>
      <c r="AI94" s="233"/>
      <c r="AJ94" s="185"/>
      <c r="AK94" s="179"/>
      <c r="AL94" s="234"/>
      <c r="AM94" s="212"/>
      <c r="AN94" s="234"/>
      <c r="AO94" s="178"/>
      <c r="AP94" s="178"/>
      <c r="AQ94" s="188"/>
      <c r="AR94" s="25"/>
      <c r="AS94" s="25"/>
    </row>
    <row r="95" spans="1:45" ht="15" customHeight="1" x14ac:dyDescent="0.2">
      <c r="A95" s="2">
        <v>0</v>
      </c>
      <c r="B95" s="177">
        <v>2001</v>
      </c>
      <c r="C95" s="178" t="s">
        <v>77</v>
      </c>
      <c r="D95" s="179" t="s">
        <v>76</v>
      </c>
      <c r="E95" s="178"/>
      <c r="F95" s="178">
        <v>28</v>
      </c>
      <c r="G95" s="178"/>
      <c r="H95" s="180"/>
      <c r="I95" s="180"/>
      <c r="J95" s="180"/>
      <c r="K95" s="181"/>
      <c r="L95" s="40"/>
      <c r="M95" s="182" t="s">
        <v>222</v>
      </c>
      <c r="N95" s="178"/>
      <c r="O95" s="178"/>
      <c r="P95" s="178" t="s">
        <v>77</v>
      </c>
      <c r="Q95" s="178" t="s">
        <v>244</v>
      </c>
      <c r="R95" s="178" t="s">
        <v>156</v>
      </c>
      <c r="S95" s="178" t="s">
        <v>173</v>
      </c>
      <c r="T95" s="180"/>
      <c r="U95" s="184" t="s">
        <v>234</v>
      </c>
      <c r="V95" s="40"/>
      <c r="W95" s="182"/>
      <c r="X95" s="185"/>
      <c r="Y95" s="185"/>
      <c r="Z95" s="179"/>
      <c r="AA95" s="179"/>
      <c r="AB95" s="179"/>
      <c r="AC95" s="179"/>
      <c r="AD95" s="179"/>
      <c r="AE95" s="179"/>
      <c r="AF95" s="179"/>
      <c r="AG95" s="186"/>
      <c r="AH95" s="187"/>
      <c r="AI95" s="233"/>
      <c r="AJ95" s="185"/>
      <c r="AK95" s="179"/>
      <c r="AL95" s="234"/>
      <c r="AM95" s="212"/>
      <c r="AN95" s="234"/>
      <c r="AO95" s="178"/>
      <c r="AP95" s="178"/>
      <c r="AQ95" s="188"/>
      <c r="AR95" s="25"/>
      <c r="AS95" s="25"/>
    </row>
    <row r="96" spans="1:45" ht="15" customHeight="1" x14ac:dyDescent="0.2">
      <c r="A96" s="2">
        <v>1</v>
      </c>
      <c r="B96" s="177">
        <v>2002</v>
      </c>
      <c r="C96" s="178" t="s">
        <v>78</v>
      </c>
      <c r="D96" s="179" t="s">
        <v>79</v>
      </c>
      <c r="E96" s="178"/>
      <c r="F96" s="178">
        <v>29</v>
      </c>
      <c r="G96" s="178">
        <v>3</v>
      </c>
      <c r="H96" s="180">
        <f>PRODUCT((V19+W19)/U19)</f>
        <v>0</v>
      </c>
      <c r="I96" s="180">
        <f>PRODUCT(X19/U19)</f>
        <v>0.66666666666666663</v>
      </c>
      <c r="J96" s="180">
        <f>PRODUCT(V19+W19+X19)/U19</f>
        <v>0.66666666666666663</v>
      </c>
      <c r="K96" s="219">
        <f>PRODUCT(Y19/U19)</f>
        <v>4.666666666666667</v>
      </c>
      <c r="L96" s="40"/>
      <c r="M96" s="182" t="s">
        <v>223</v>
      </c>
      <c r="N96" s="178"/>
      <c r="O96" s="178"/>
      <c r="P96" s="178" t="s">
        <v>33</v>
      </c>
      <c r="Q96" s="178" t="s">
        <v>175</v>
      </c>
      <c r="R96" s="178" t="s">
        <v>254</v>
      </c>
      <c r="S96" s="178" t="s">
        <v>234</v>
      </c>
      <c r="T96" s="180"/>
      <c r="U96" s="184" t="s">
        <v>213</v>
      </c>
      <c r="V96" s="40"/>
      <c r="W96" s="182"/>
      <c r="X96" s="185"/>
      <c r="Y96" s="185"/>
      <c r="Z96" s="179"/>
      <c r="AA96" s="179"/>
      <c r="AB96" s="179"/>
      <c r="AC96" s="179"/>
      <c r="AD96" s="179"/>
      <c r="AE96" s="179"/>
      <c r="AF96" s="179"/>
      <c r="AG96" s="186"/>
      <c r="AH96" s="187"/>
      <c r="AI96" s="233"/>
      <c r="AJ96" s="185"/>
      <c r="AK96" s="179"/>
      <c r="AL96" s="234"/>
      <c r="AM96" s="212"/>
      <c r="AN96" s="234"/>
      <c r="AO96" s="178"/>
      <c r="AP96" s="178"/>
      <c r="AQ96" s="188"/>
      <c r="AR96" s="25"/>
      <c r="AS96" s="25"/>
    </row>
    <row r="97" spans="1:45" ht="15" customHeight="1" x14ac:dyDescent="0.2">
      <c r="A97" s="2">
        <v>0</v>
      </c>
      <c r="B97" s="177">
        <v>2003</v>
      </c>
      <c r="C97" s="178" t="s">
        <v>71</v>
      </c>
      <c r="D97" s="179" t="s">
        <v>79</v>
      </c>
      <c r="E97" s="178"/>
      <c r="F97" s="178">
        <v>30</v>
      </c>
      <c r="G97" s="178">
        <v>12</v>
      </c>
      <c r="H97" s="180">
        <f>PRODUCT((V20+W20)/U20)</f>
        <v>0.33333333333333331</v>
      </c>
      <c r="I97" s="180">
        <f>PRODUCT(X20/U20)</f>
        <v>0.5</v>
      </c>
      <c r="J97" s="180">
        <f>PRODUCT(V20+W20+X20)/U20</f>
        <v>0.83333333333333337</v>
      </c>
      <c r="K97" s="181">
        <f>PRODUCT(Y20/U20)</f>
        <v>3.6666666666666665</v>
      </c>
      <c r="L97" s="40"/>
      <c r="M97" s="182" t="s">
        <v>224</v>
      </c>
      <c r="N97" s="178"/>
      <c r="O97" s="178"/>
      <c r="P97" s="178" t="s">
        <v>78</v>
      </c>
      <c r="Q97" s="178" t="s">
        <v>245</v>
      </c>
      <c r="R97" s="178" t="s">
        <v>156</v>
      </c>
      <c r="S97" s="178" t="s">
        <v>261</v>
      </c>
      <c r="T97" s="180"/>
      <c r="U97" s="221" t="s">
        <v>154</v>
      </c>
      <c r="V97" s="40"/>
      <c r="W97" s="182"/>
      <c r="X97" s="185"/>
      <c r="Y97" s="185"/>
      <c r="Z97" s="179"/>
      <c r="AA97" s="179"/>
      <c r="AB97" s="179"/>
      <c r="AC97" s="179"/>
      <c r="AD97" s="179"/>
      <c r="AE97" s="179"/>
      <c r="AF97" s="179"/>
      <c r="AG97" s="186"/>
      <c r="AH97" s="187"/>
      <c r="AI97" s="179"/>
      <c r="AJ97" s="179"/>
      <c r="AK97" s="179"/>
      <c r="AL97" s="179"/>
      <c r="AM97" s="185"/>
      <c r="AN97" s="179"/>
      <c r="AO97" s="179"/>
      <c r="AP97" s="179"/>
      <c r="AQ97" s="188"/>
      <c r="AR97" s="25"/>
      <c r="AS97" s="25"/>
    </row>
    <row r="98" spans="1:45" ht="15" customHeight="1" x14ac:dyDescent="0.2">
      <c r="A98" s="2">
        <v>3</v>
      </c>
      <c r="B98" s="177">
        <v>2004</v>
      </c>
      <c r="C98" s="178" t="s">
        <v>33</v>
      </c>
      <c r="D98" s="179" t="s">
        <v>80</v>
      </c>
      <c r="E98" s="178"/>
      <c r="F98" s="178">
        <v>31</v>
      </c>
      <c r="G98" s="178"/>
      <c r="H98" s="180"/>
      <c r="I98" s="180"/>
      <c r="J98" s="180"/>
      <c r="K98" s="181"/>
      <c r="L98" s="40"/>
      <c r="M98" s="182" t="s">
        <v>225</v>
      </c>
      <c r="N98" s="178"/>
      <c r="O98" s="178"/>
      <c r="P98" s="178" t="s">
        <v>73</v>
      </c>
      <c r="Q98" s="178" t="s">
        <v>246</v>
      </c>
      <c r="R98" s="178" t="s">
        <v>207</v>
      </c>
      <c r="S98" s="178" t="s">
        <v>234</v>
      </c>
      <c r="T98" s="180"/>
      <c r="U98" s="184" t="s">
        <v>254</v>
      </c>
      <c r="V98" s="40"/>
      <c r="W98" s="182"/>
      <c r="X98" s="185"/>
      <c r="Y98" s="185"/>
      <c r="Z98" s="179"/>
      <c r="AA98" s="179"/>
      <c r="AB98" s="179"/>
      <c r="AC98" s="179"/>
      <c r="AD98" s="179"/>
      <c r="AE98" s="179"/>
      <c r="AF98" s="179"/>
      <c r="AG98" s="186"/>
      <c r="AH98" s="187"/>
      <c r="AI98" s="179"/>
      <c r="AJ98" s="179"/>
      <c r="AK98" s="179"/>
      <c r="AL98" s="179"/>
      <c r="AM98" s="185"/>
      <c r="AN98" s="179"/>
      <c r="AO98" s="179"/>
      <c r="AP98" s="179"/>
      <c r="AQ98" s="188"/>
      <c r="AR98" s="25"/>
      <c r="AS98" s="25"/>
    </row>
    <row r="99" spans="1:45" s="10" customFormat="1" ht="15" customHeight="1" x14ac:dyDescent="0.25">
      <c r="A99" s="24">
        <v>1</v>
      </c>
      <c r="B99" s="193"/>
      <c r="C99" s="194"/>
      <c r="D99" s="194"/>
      <c r="E99" s="194"/>
      <c r="F99" s="194"/>
      <c r="G99" s="194"/>
      <c r="H99" s="194"/>
      <c r="I99" s="194"/>
      <c r="J99" s="194"/>
      <c r="K99" s="196"/>
      <c r="L99" s="40"/>
      <c r="M99" s="193"/>
      <c r="N99" s="194"/>
      <c r="O99" s="194"/>
      <c r="P99" s="194"/>
      <c r="Q99" s="194"/>
      <c r="R99" s="194"/>
      <c r="S99" s="194"/>
      <c r="T99" s="194"/>
      <c r="U99" s="196"/>
      <c r="V99" s="40"/>
      <c r="W99" s="193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5"/>
      <c r="AI99" s="194"/>
      <c r="AJ99" s="194"/>
      <c r="AK99" s="194"/>
      <c r="AL99" s="194"/>
      <c r="AM99" s="194"/>
      <c r="AN99" s="194"/>
      <c r="AO99" s="194"/>
      <c r="AP99" s="194"/>
      <c r="AQ99" s="195"/>
      <c r="AR99" s="37"/>
      <c r="AS99" s="41"/>
    </row>
    <row r="100" spans="1:45" s="10" customFormat="1" ht="15" customHeight="1" x14ac:dyDescent="0.25">
      <c r="A100" s="24">
        <v>7</v>
      </c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25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41"/>
    </row>
    <row r="101" spans="1:45" s="10" customFormat="1" ht="15" customHeight="1" x14ac:dyDescent="0.25">
      <c r="A101" s="24">
        <v>3</v>
      </c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5"/>
      <c r="AM101" s="25"/>
      <c r="AN101" s="25"/>
      <c r="AO101" s="37"/>
      <c r="AP101" s="37"/>
      <c r="AQ101" s="37"/>
      <c r="AR101" s="41"/>
      <c r="AS101" s="41"/>
    </row>
    <row r="102" spans="1:45" s="10" customFormat="1" ht="15" customHeight="1" x14ac:dyDescent="0.25">
      <c r="A102" s="24">
        <v>6</v>
      </c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5"/>
      <c r="AM102" s="25"/>
      <c r="AN102" s="25"/>
      <c r="AO102" s="37"/>
      <c r="AP102" s="37"/>
      <c r="AQ102" s="37"/>
      <c r="AR102" s="41"/>
      <c r="AS102" s="41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1"/>
      <c r="AS103" s="41"/>
    </row>
    <row r="104" spans="1:45" s="10" customFormat="1" ht="15" customHeight="1" x14ac:dyDescent="0.25">
      <c r="A104" s="24">
        <v>0</v>
      </c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1"/>
      <c r="AS104" s="41"/>
    </row>
    <row r="105" spans="1:45" s="10" customFormat="1" ht="15" customHeight="1" x14ac:dyDescent="0.25">
      <c r="A105" s="24">
        <v>0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1"/>
      <c r="AS105" s="41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41"/>
    </row>
    <row r="107" spans="1:45" s="10" customFormat="1" ht="15" customHeight="1" x14ac:dyDescent="0.25">
      <c r="A107" s="24">
        <v>0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41"/>
    </row>
    <row r="108" spans="1:45" s="10" customFormat="1" ht="15" customHeight="1" x14ac:dyDescent="0.25">
      <c r="A108" s="24">
        <v>0</v>
      </c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41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41"/>
    </row>
    <row r="110" spans="1:45" s="10" customFormat="1" ht="15" customHeight="1" x14ac:dyDescent="0.25">
      <c r="A110" s="24">
        <v>0</v>
      </c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41"/>
    </row>
    <row r="111" spans="1:45" s="10" customFormat="1" ht="15" customHeight="1" x14ac:dyDescent="0.25">
      <c r="A111" s="24">
        <v>4</v>
      </c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>
        <v>0</v>
      </c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40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3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1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40"/>
      <c r="AG171" s="37"/>
      <c r="AH171" s="37"/>
      <c r="AI171" s="37"/>
      <c r="AJ171" s="37"/>
      <c r="AK171" s="37"/>
      <c r="AL171" s="25"/>
      <c r="AM171" s="25"/>
      <c r="AN171" s="25"/>
      <c r="AO171" s="37"/>
      <c r="AP171" s="37"/>
      <c r="AQ171" s="37"/>
      <c r="AR171" s="41"/>
      <c r="AS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37"/>
      <c r="AH172" s="37"/>
      <c r="AI172" s="37"/>
      <c r="AJ172" s="37"/>
      <c r="AK172" s="37"/>
      <c r="AL172" s="25"/>
      <c r="AM172" s="25"/>
      <c r="AN172" s="25"/>
      <c r="AO172" s="37"/>
      <c r="AP172" s="37"/>
      <c r="AQ172" s="37"/>
      <c r="AR172" s="41"/>
      <c r="AS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37"/>
      <c r="AH173" s="37"/>
      <c r="AI173" s="37"/>
      <c r="AJ173" s="37"/>
      <c r="AK173" s="37"/>
      <c r="AL173" s="25"/>
      <c r="AM173" s="25"/>
      <c r="AN173" s="25"/>
      <c r="AO173" s="37"/>
      <c r="AP173" s="37"/>
      <c r="AQ173" s="37"/>
      <c r="AR173" s="41"/>
      <c r="AS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25"/>
      <c r="AM174" s="25"/>
      <c r="AN174" s="25"/>
      <c r="AO174" s="37"/>
      <c r="AP174" s="37"/>
      <c r="AQ174" s="37"/>
      <c r="AR174" s="41"/>
      <c r="AS174" s="41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25"/>
      <c r="AM175" s="25"/>
      <c r="AN175" s="25"/>
      <c r="AO175" s="37"/>
      <c r="AP175" s="37"/>
      <c r="AQ175" s="37"/>
      <c r="AR175" s="41"/>
      <c r="AS175" s="41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40"/>
      <c r="AG176" s="37"/>
      <c r="AH176" s="37"/>
      <c r="AI176" s="37"/>
      <c r="AJ176" s="37"/>
      <c r="AK176" s="37"/>
      <c r="AL176" s="25"/>
      <c r="AM176" s="25"/>
      <c r="AN176" s="25"/>
      <c r="AO176" s="37"/>
      <c r="AP176" s="37"/>
      <c r="AQ176" s="37"/>
      <c r="AR176" s="41"/>
      <c r="AS176" s="3"/>
    </row>
    <row r="177" spans="1:45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40"/>
      <c r="AG177" s="37"/>
      <c r="AH177" s="37"/>
      <c r="AI177" s="37"/>
      <c r="AJ177" s="37"/>
      <c r="AK177" s="37"/>
      <c r="AL177" s="25"/>
      <c r="AM177" s="25"/>
      <c r="AN177" s="25"/>
      <c r="AO177" s="37"/>
      <c r="AP177" s="37"/>
      <c r="AQ177" s="37"/>
      <c r="AR177" s="41"/>
      <c r="AS177" s="3"/>
    </row>
    <row r="178" spans="1:45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40"/>
      <c r="AG178" s="37"/>
      <c r="AH178" s="37"/>
      <c r="AI178" s="37"/>
      <c r="AJ178" s="37"/>
      <c r="AK178" s="37"/>
      <c r="AL178" s="25"/>
      <c r="AM178" s="25"/>
      <c r="AN178" s="25"/>
      <c r="AO178" s="37"/>
      <c r="AP178" s="37"/>
      <c r="AQ178" s="37"/>
      <c r="AR178" s="41"/>
      <c r="AS178" s="3"/>
    </row>
    <row r="179" spans="1:45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40"/>
      <c r="AG179" s="37"/>
      <c r="AH179" s="37"/>
      <c r="AI179" s="37"/>
      <c r="AJ179" s="37"/>
      <c r="AK179" s="37"/>
      <c r="AL179" s="25"/>
      <c r="AM179" s="25"/>
      <c r="AN179" s="25"/>
      <c r="AO179" s="37"/>
      <c r="AP179" s="37"/>
      <c r="AQ179" s="37"/>
      <c r="AR179" s="41"/>
      <c r="AS179" s="3"/>
    </row>
    <row r="180" spans="1:45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40"/>
      <c r="AG180" s="37"/>
      <c r="AH180" s="37"/>
      <c r="AI180" s="37"/>
      <c r="AJ180" s="37"/>
      <c r="AK180" s="37"/>
      <c r="AL180" s="25"/>
      <c r="AM180" s="25"/>
      <c r="AN180" s="25"/>
      <c r="AO180" s="37"/>
      <c r="AP180" s="37"/>
      <c r="AQ180" s="37"/>
      <c r="AR180" s="41"/>
      <c r="AS180" s="3"/>
    </row>
    <row r="181" spans="1:45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40"/>
      <c r="AG181" s="37"/>
      <c r="AH181" s="37"/>
      <c r="AI181" s="37"/>
      <c r="AJ181" s="37"/>
      <c r="AK181" s="37"/>
      <c r="AL181" s="25"/>
      <c r="AM181" s="25"/>
      <c r="AN181" s="25"/>
      <c r="AO181" s="37"/>
      <c r="AP181" s="37"/>
      <c r="AQ181" s="37"/>
      <c r="AR181" s="41"/>
      <c r="AS181" s="3"/>
    </row>
    <row r="182" spans="1:45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40"/>
      <c r="AG182" s="37"/>
      <c r="AH182" s="37"/>
      <c r="AI182" s="37"/>
      <c r="AJ182" s="37"/>
      <c r="AK182" s="37"/>
      <c r="AL182" s="25"/>
      <c r="AM182" s="25"/>
      <c r="AN182" s="25"/>
      <c r="AO182" s="37"/>
      <c r="AP182" s="37"/>
      <c r="AQ182" s="37"/>
      <c r="AR182" s="41"/>
      <c r="AS182" s="3"/>
    </row>
    <row r="183" spans="1:45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40"/>
      <c r="AG183" s="37"/>
      <c r="AH183" s="37"/>
      <c r="AI183" s="37"/>
      <c r="AJ183" s="37"/>
      <c r="AK183" s="37"/>
      <c r="AL183" s="25"/>
      <c r="AM183" s="25"/>
      <c r="AN183" s="25"/>
      <c r="AO183" s="37"/>
      <c r="AP183" s="37"/>
      <c r="AQ183" s="37"/>
      <c r="AR183" s="41"/>
      <c r="AS183" s="3"/>
    </row>
    <row r="184" spans="1:45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40"/>
      <c r="AG184" s="37"/>
      <c r="AH184" s="37"/>
      <c r="AI184" s="37"/>
      <c r="AJ184" s="37"/>
      <c r="AK184" s="37"/>
      <c r="AL184" s="25"/>
      <c r="AM184" s="25"/>
      <c r="AN184" s="25"/>
      <c r="AO184" s="37"/>
      <c r="AP184" s="37"/>
      <c r="AQ184" s="37"/>
      <c r="AR184" s="41"/>
      <c r="AS184" s="3"/>
    </row>
    <row r="185" spans="1:45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40"/>
      <c r="AG185" s="37"/>
      <c r="AH185" s="37"/>
      <c r="AI185" s="37"/>
      <c r="AJ185" s="37"/>
      <c r="AK185" s="37"/>
      <c r="AL185" s="25"/>
      <c r="AM185" s="25"/>
      <c r="AN185" s="25"/>
      <c r="AO185" s="37"/>
      <c r="AP185" s="37"/>
      <c r="AQ185" s="37"/>
      <c r="AR185" s="41"/>
      <c r="AS185" s="3"/>
    </row>
    <row r="186" spans="1:45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40"/>
      <c r="AG186" s="37"/>
      <c r="AH186" s="37"/>
      <c r="AI186" s="37"/>
      <c r="AJ186" s="37"/>
      <c r="AK186" s="37"/>
      <c r="AL186" s="25"/>
      <c r="AM186" s="25"/>
      <c r="AN186" s="25"/>
      <c r="AO186" s="37"/>
      <c r="AP186" s="37"/>
      <c r="AQ186" s="37"/>
      <c r="AR186" s="41"/>
      <c r="AS186" s="3"/>
    </row>
    <row r="187" spans="1:45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40"/>
      <c r="AG187" s="37"/>
      <c r="AH187" s="37"/>
      <c r="AI187" s="37"/>
      <c r="AJ187" s="37"/>
      <c r="AK187" s="37"/>
      <c r="AL187" s="25"/>
      <c r="AM187" s="25"/>
      <c r="AN187" s="25"/>
      <c r="AO187" s="37"/>
      <c r="AP187" s="37"/>
      <c r="AQ187" s="37"/>
      <c r="AR187" s="41"/>
      <c r="AS187" s="3"/>
    </row>
    <row r="188" spans="1:45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40"/>
      <c r="AG188" s="37"/>
      <c r="AH188" s="37"/>
      <c r="AI188" s="37"/>
      <c r="AJ188" s="37"/>
      <c r="AK188" s="37"/>
      <c r="AL188" s="25"/>
      <c r="AM188" s="25"/>
      <c r="AN188" s="25"/>
      <c r="AO188" s="37"/>
      <c r="AP188" s="37"/>
      <c r="AQ188" s="37"/>
      <c r="AR188" s="41"/>
      <c r="AS188" s="3"/>
    </row>
    <row r="189" spans="1:45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40"/>
      <c r="AG189" s="37"/>
      <c r="AH189" s="37"/>
      <c r="AI189" s="37"/>
      <c r="AJ189" s="37"/>
      <c r="AK189" s="37"/>
      <c r="AL189" s="25"/>
      <c r="AM189" s="25"/>
      <c r="AN189" s="25"/>
      <c r="AO189" s="37"/>
      <c r="AP189" s="37"/>
      <c r="AQ189" s="37"/>
      <c r="AR189" s="41"/>
      <c r="AS189" s="3"/>
    </row>
    <row r="190" spans="1:45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40"/>
      <c r="AG190" s="37"/>
      <c r="AH190" s="37"/>
      <c r="AI190" s="37"/>
      <c r="AJ190" s="37"/>
      <c r="AK190" s="37"/>
      <c r="AL190" s="25"/>
      <c r="AM190" s="25"/>
      <c r="AN190" s="25"/>
      <c r="AO190" s="37"/>
      <c r="AP190" s="37"/>
      <c r="AQ190" s="37"/>
      <c r="AR190" s="41"/>
      <c r="AS190" s="3"/>
    </row>
    <row r="191" spans="1:45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40"/>
      <c r="AG191" s="37"/>
      <c r="AH191" s="37"/>
      <c r="AI191" s="37"/>
      <c r="AJ191" s="37"/>
      <c r="AK191" s="37"/>
      <c r="AL191" s="25"/>
      <c r="AM191" s="25"/>
      <c r="AN191" s="25"/>
      <c r="AO191" s="37"/>
      <c r="AP191" s="37"/>
      <c r="AQ191" s="37"/>
      <c r="AR191" s="41"/>
      <c r="AS191" s="3"/>
    </row>
    <row r="192" spans="1:45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40"/>
      <c r="AG192" s="37"/>
      <c r="AH192" s="37"/>
      <c r="AI192" s="37"/>
      <c r="AJ192" s="37"/>
      <c r="AK192" s="37"/>
      <c r="AL192" s="25"/>
      <c r="AM192" s="25"/>
      <c r="AN192" s="25"/>
      <c r="AO192" s="37"/>
      <c r="AP192" s="37"/>
      <c r="AQ192" s="37"/>
      <c r="AR192" s="41"/>
      <c r="AS192" s="3"/>
    </row>
    <row r="193" spans="1:45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40"/>
      <c r="AG193" s="37"/>
      <c r="AH193" s="37"/>
      <c r="AI193" s="37"/>
      <c r="AJ193" s="37"/>
      <c r="AK193" s="37"/>
      <c r="AL193" s="25"/>
      <c r="AM193" s="25"/>
      <c r="AN193" s="25"/>
      <c r="AO193" s="37"/>
      <c r="AP193" s="37"/>
      <c r="AQ193" s="37"/>
      <c r="AR193" s="41"/>
      <c r="AS193" s="3"/>
    </row>
    <row r="194" spans="1:45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40"/>
      <c r="AG194" s="37"/>
      <c r="AH194" s="37"/>
      <c r="AI194" s="37"/>
      <c r="AJ194" s="37"/>
      <c r="AK194" s="37"/>
      <c r="AL194" s="25"/>
      <c r="AM194" s="25"/>
      <c r="AN194" s="25"/>
      <c r="AO194" s="37"/>
      <c r="AP194" s="37"/>
      <c r="AQ194" s="37"/>
      <c r="AR194" s="41"/>
      <c r="AS194" s="3"/>
    </row>
    <row r="195" spans="1:45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40"/>
      <c r="AG195" s="37"/>
      <c r="AH195" s="37"/>
      <c r="AI195" s="37"/>
      <c r="AJ195" s="37"/>
      <c r="AK195" s="37"/>
      <c r="AL195" s="25"/>
      <c r="AM195" s="25"/>
      <c r="AN195" s="25"/>
      <c r="AO195" s="37"/>
      <c r="AP195" s="37"/>
      <c r="AQ195" s="37"/>
      <c r="AR195" s="41"/>
      <c r="AS195" s="3"/>
    </row>
    <row r="196" spans="1:45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40"/>
      <c r="AG196" s="37"/>
      <c r="AH196" s="37"/>
      <c r="AI196" s="37"/>
      <c r="AJ196" s="37"/>
      <c r="AK196" s="37"/>
      <c r="AL196" s="25"/>
      <c r="AM196" s="25"/>
      <c r="AN196" s="25"/>
      <c r="AO196" s="37"/>
      <c r="AP196" s="37"/>
      <c r="AQ196" s="37"/>
      <c r="AR196" s="41"/>
      <c r="AS196" s="3"/>
    </row>
    <row r="197" spans="1:45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5"/>
      <c r="P197" s="25"/>
      <c r="Q197" s="25"/>
      <c r="R197" s="25"/>
      <c r="S197" s="25"/>
      <c r="T197" s="25"/>
      <c r="U197" s="37"/>
      <c r="V197" s="40"/>
      <c r="W197" s="37"/>
      <c r="X197" s="37"/>
      <c r="Y197" s="25"/>
      <c r="Z197" s="25"/>
      <c r="AA197" s="25"/>
      <c r="AB197" s="25"/>
      <c r="AC197" s="25"/>
      <c r="AD197" s="25"/>
      <c r="AE197" s="25"/>
      <c r="AF197" s="25"/>
      <c r="AG197" s="25"/>
      <c r="AH197" s="59"/>
      <c r="AI197" s="37"/>
      <c r="AJ197" s="37"/>
      <c r="AK197" s="25"/>
      <c r="AL197" s="25"/>
      <c r="AM197" s="25"/>
      <c r="AN197" s="25"/>
      <c r="AO197" s="25"/>
      <c r="AP197" s="25"/>
      <c r="AQ197" s="25"/>
      <c r="AR197" s="3"/>
    </row>
    <row r="198" spans="1:45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5"/>
      <c r="P198" s="25"/>
      <c r="Q198" s="25"/>
      <c r="R198" s="25"/>
      <c r="S198" s="25"/>
      <c r="T198" s="25"/>
      <c r="U198" s="37"/>
      <c r="V198" s="40"/>
      <c r="W198" s="37"/>
      <c r="X198" s="37"/>
      <c r="Y198" s="25"/>
      <c r="Z198" s="25"/>
      <c r="AA198" s="25"/>
      <c r="AB198" s="25"/>
      <c r="AC198" s="25"/>
      <c r="AD198" s="25"/>
      <c r="AE198" s="25"/>
      <c r="AF198" s="25"/>
      <c r="AG198" s="25"/>
      <c r="AH198" s="59"/>
      <c r="AI198" s="37"/>
      <c r="AJ198" s="37"/>
      <c r="AK198" s="25"/>
      <c r="AL198" s="25"/>
      <c r="AM198" s="25"/>
      <c r="AN198" s="25"/>
      <c r="AO198" s="25"/>
      <c r="AP198" s="25"/>
      <c r="AQ198" s="25"/>
      <c r="AR198" s="3"/>
    </row>
    <row r="199" spans="1:45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5"/>
      <c r="P199" s="25"/>
      <c r="Q199" s="25"/>
      <c r="R199" s="25"/>
      <c r="S199" s="25"/>
      <c r="T199" s="25"/>
      <c r="U199" s="37"/>
      <c r="V199" s="40"/>
      <c r="W199" s="37"/>
      <c r="X199" s="37"/>
      <c r="Y199" s="25"/>
      <c r="Z199" s="25"/>
      <c r="AA199" s="25"/>
      <c r="AB199" s="25"/>
      <c r="AC199" s="25"/>
      <c r="AD199" s="25"/>
      <c r="AE199" s="25"/>
      <c r="AF199" s="25"/>
      <c r="AG199" s="25"/>
      <c r="AH199" s="59"/>
      <c r="AI199" s="37"/>
      <c r="AJ199" s="37"/>
      <c r="AK199" s="25"/>
      <c r="AL199" s="25"/>
      <c r="AM199" s="25"/>
      <c r="AN199" s="25"/>
      <c r="AO199" s="25"/>
      <c r="AP199" s="25"/>
      <c r="AQ199" s="25"/>
      <c r="AR199" s="3"/>
    </row>
    <row r="200" spans="1:45" s="10" customFormat="1" ht="15" customHeight="1" x14ac:dyDescent="0.25">
      <c r="A200" s="2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5"/>
      <c r="P200" s="25"/>
      <c r="Q200" s="25"/>
      <c r="R200" s="25"/>
      <c r="S200" s="25"/>
      <c r="T200" s="25"/>
      <c r="U200" s="37"/>
      <c r="V200" s="40"/>
      <c r="W200" s="37"/>
      <c r="X200" s="37"/>
      <c r="Y200" s="25"/>
      <c r="Z200" s="25"/>
      <c r="AA200" s="25"/>
      <c r="AB200" s="25"/>
      <c r="AC200" s="25"/>
      <c r="AD200" s="25"/>
      <c r="AE200" s="25"/>
      <c r="AF200" s="25"/>
      <c r="AG200" s="25"/>
      <c r="AH200" s="59"/>
      <c r="AI200" s="37"/>
      <c r="AJ200" s="37"/>
      <c r="AK200" s="25"/>
      <c r="AL200" s="25"/>
      <c r="AM200" s="25"/>
      <c r="AN200" s="25"/>
      <c r="AO200" s="25"/>
      <c r="AP200" s="25"/>
      <c r="AQ200" s="25"/>
      <c r="AR200" s="3"/>
    </row>
    <row r="201" spans="1:45" s="10" customFormat="1" ht="15" customHeight="1" x14ac:dyDescent="0.25">
      <c r="A201" s="2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5"/>
      <c r="P201" s="25"/>
      <c r="Q201" s="25"/>
      <c r="R201" s="25"/>
      <c r="S201" s="25"/>
      <c r="T201" s="25"/>
      <c r="U201" s="37"/>
      <c r="V201" s="40"/>
      <c r="W201" s="37"/>
      <c r="X201" s="37"/>
      <c r="Y201" s="25"/>
      <c r="Z201" s="25"/>
      <c r="AA201" s="25"/>
      <c r="AB201" s="25"/>
      <c r="AC201" s="25"/>
      <c r="AD201" s="25"/>
      <c r="AE201" s="25"/>
      <c r="AF201" s="25"/>
      <c r="AG201" s="25"/>
      <c r="AH201" s="59"/>
      <c r="AI201" s="37"/>
      <c r="AJ201" s="37"/>
      <c r="AK201" s="25"/>
      <c r="AL201" s="25"/>
      <c r="AM201" s="25"/>
      <c r="AN201" s="25"/>
      <c r="AO201" s="25"/>
      <c r="AP201" s="25"/>
      <c r="AQ201" s="25"/>
      <c r="AR201" s="3"/>
    </row>
    <row r="202" spans="1:45" s="10" customFormat="1" ht="15" customHeight="1" x14ac:dyDescent="0.25">
      <c r="A202" s="2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25"/>
      <c r="P202" s="25"/>
      <c r="Q202" s="25"/>
      <c r="R202" s="25"/>
      <c r="S202" s="25"/>
      <c r="T202" s="25"/>
      <c r="U202" s="37"/>
      <c r="V202" s="40"/>
      <c r="W202" s="37"/>
      <c r="X202" s="37"/>
      <c r="Y202" s="25"/>
      <c r="Z202" s="25"/>
      <c r="AA202" s="25"/>
      <c r="AB202" s="25"/>
      <c r="AC202" s="25"/>
      <c r="AD202" s="25"/>
      <c r="AE202" s="25"/>
      <c r="AF202" s="25"/>
      <c r="AG202" s="25"/>
      <c r="AH202" s="59"/>
      <c r="AI202" s="37"/>
      <c r="AJ202" s="37"/>
      <c r="AK202" s="25"/>
      <c r="AL202" s="25"/>
      <c r="AM202" s="25"/>
      <c r="AN202" s="25"/>
      <c r="AO202" s="25"/>
      <c r="AP202" s="25"/>
      <c r="AQ202" s="25"/>
      <c r="AR202" s="3"/>
    </row>
    <row r="203" spans="1:45" s="10" customFormat="1" ht="15" customHeight="1" x14ac:dyDescent="0.25">
      <c r="A203" s="24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25"/>
      <c r="P203" s="25"/>
      <c r="Q203" s="25"/>
      <c r="R203" s="25"/>
      <c r="S203" s="25"/>
      <c r="T203" s="25"/>
      <c r="U203" s="37"/>
      <c r="V203" s="40"/>
      <c r="W203" s="37"/>
      <c r="X203" s="37"/>
      <c r="Y203" s="25"/>
      <c r="Z203" s="25"/>
      <c r="AA203" s="25"/>
      <c r="AB203" s="25"/>
      <c r="AC203" s="25"/>
      <c r="AD203" s="25"/>
      <c r="AE203" s="25"/>
      <c r="AF203" s="25"/>
      <c r="AG203" s="25"/>
      <c r="AH203" s="59"/>
      <c r="AI203" s="37"/>
      <c r="AJ203" s="37"/>
      <c r="AK203" s="25"/>
      <c r="AL203" s="25"/>
      <c r="AM203" s="25"/>
      <c r="AN203" s="25"/>
      <c r="AO203" s="25"/>
      <c r="AP203" s="25"/>
      <c r="AQ203" s="25"/>
      <c r="AR203" s="3"/>
    </row>
    <row r="204" spans="1:45" s="10" customFormat="1" ht="15" customHeight="1" x14ac:dyDescent="0.25">
      <c r="A204" s="24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25"/>
      <c r="P204" s="25"/>
      <c r="Q204" s="25"/>
      <c r="R204" s="25"/>
      <c r="S204" s="25"/>
      <c r="T204" s="25"/>
      <c r="U204" s="37"/>
      <c r="V204" s="40"/>
      <c r="W204" s="37"/>
      <c r="X204" s="37"/>
      <c r="Y204" s="25"/>
      <c r="Z204" s="25"/>
      <c r="AA204" s="25"/>
      <c r="AB204" s="25"/>
      <c r="AC204" s="25"/>
      <c r="AD204" s="25"/>
      <c r="AE204" s="25"/>
      <c r="AF204" s="25"/>
      <c r="AG204" s="25"/>
      <c r="AH204" s="59"/>
      <c r="AI204" s="37"/>
      <c r="AJ204" s="37"/>
      <c r="AK204" s="25"/>
      <c r="AL204" s="25"/>
      <c r="AM204" s="25"/>
      <c r="AN204" s="25"/>
      <c r="AO204" s="25"/>
      <c r="AP204" s="25"/>
      <c r="AQ204" s="25"/>
      <c r="AR204" s="3"/>
    </row>
    <row r="205" spans="1:45" s="10" customFormat="1" ht="15" customHeight="1" x14ac:dyDescent="0.25">
      <c r="A205" s="24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25"/>
      <c r="P205" s="25"/>
      <c r="Q205" s="25"/>
      <c r="R205" s="25"/>
      <c r="S205" s="25"/>
      <c r="T205" s="25"/>
      <c r="U205" s="37"/>
      <c r="V205" s="40"/>
      <c r="W205" s="37"/>
      <c r="X205" s="37"/>
      <c r="Y205" s="25"/>
      <c r="Z205" s="25"/>
      <c r="AA205" s="25"/>
      <c r="AB205" s="25"/>
      <c r="AC205" s="25"/>
      <c r="AD205" s="25"/>
      <c r="AE205" s="25"/>
      <c r="AF205" s="25"/>
      <c r="AG205" s="25"/>
      <c r="AH205" s="59"/>
      <c r="AI205" s="37"/>
      <c r="AJ205" s="37"/>
      <c r="AK205" s="25"/>
      <c r="AL205" s="25"/>
      <c r="AM205" s="25"/>
      <c r="AN205" s="25"/>
      <c r="AO205" s="25"/>
      <c r="AP205" s="25"/>
      <c r="AQ205" s="25"/>
      <c r="AR205" s="3"/>
    </row>
    <row r="206" spans="1:45" s="10" customFormat="1" ht="15" customHeight="1" x14ac:dyDescent="0.25">
      <c r="A206" s="24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25"/>
      <c r="P206" s="25"/>
      <c r="Q206" s="25"/>
      <c r="R206" s="25"/>
      <c r="S206" s="25"/>
      <c r="T206" s="25"/>
      <c r="U206" s="37"/>
      <c r="V206" s="40"/>
      <c r="W206" s="37"/>
      <c r="X206" s="37"/>
      <c r="Y206" s="25"/>
      <c r="Z206" s="25"/>
      <c r="AA206" s="25"/>
      <c r="AB206" s="25"/>
      <c r="AC206" s="25"/>
      <c r="AD206" s="25"/>
      <c r="AE206" s="25"/>
      <c r="AF206" s="25"/>
      <c r="AG206" s="25"/>
      <c r="AH206" s="59"/>
      <c r="AI206" s="37"/>
      <c r="AJ206" s="37"/>
      <c r="AK206" s="25"/>
      <c r="AL206" s="25"/>
      <c r="AM206" s="25"/>
      <c r="AN206" s="25"/>
      <c r="AO206" s="25"/>
      <c r="AP206" s="25"/>
      <c r="AQ206" s="25"/>
      <c r="AR206" s="3"/>
    </row>
    <row r="207" spans="1:45" s="10" customFormat="1" ht="15" customHeight="1" x14ac:dyDescent="0.25">
      <c r="A207" s="24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25"/>
      <c r="P207" s="25"/>
      <c r="Q207" s="25"/>
      <c r="R207" s="25"/>
      <c r="S207" s="25"/>
      <c r="T207" s="25"/>
      <c r="U207" s="37"/>
      <c r="V207" s="40"/>
      <c r="W207" s="37"/>
      <c r="X207" s="37"/>
      <c r="Y207" s="25"/>
      <c r="Z207" s="25"/>
      <c r="AA207" s="25"/>
      <c r="AB207" s="25"/>
      <c r="AC207" s="25"/>
      <c r="AD207" s="25"/>
      <c r="AE207" s="25"/>
      <c r="AF207" s="25"/>
      <c r="AG207" s="25"/>
      <c r="AH207" s="59"/>
      <c r="AI207" s="37"/>
      <c r="AJ207" s="37"/>
      <c r="AK207" s="25"/>
      <c r="AL207" s="25"/>
      <c r="AM207" s="25"/>
      <c r="AN207" s="25"/>
      <c r="AO207" s="25"/>
      <c r="AP207" s="25"/>
      <c r="AQ207" s="25"/>
      <c r="AR207" s="3"/>
    </row>
    <row r="208" spans="1:45" s="10" customFormat="1" ht="15" customHeight="1" x14ac:dyDescent="0.25">
      <c r="A208" s="24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25"/>
      <c r="P208" s="25"/>
      <c r="Q208" s="25"/>
      <c r="R208" s="25"/>
      <c r="S208" s="25"/>
      <c r="T208" s="25"/>
      <c r="U208" s="37"/>
      <c r="V208" s="40"/>
      <c r="W208" s="37"/>
      <c r="X208" s="37"/>
      <c r="Y208" s="25"/>
      <c r="Z208" s="25"/>
      <c r="AA208" s="25"/>
      <c r="AB208" s="25"/>
      <c r="AC208" s="25"/>
      <c r="AD208" s="25"/>
      <c r="AE208" s="25"/>
      <c r="AF208" s="25"/>
      <c r="AG208" s="25"/>
      <c r="AH208" s="59"/>
      <c r="AI208" s="37"/>
      <c r="AJ208" s="37"/>
      <c r="AK208" s="25"/>
      <c r="AL208" s="25"/>
      <c r="AM208" s="25"/>
      <c r="AN208" s="25"/>
      <c r="AO208" s="25"/>
      <c r="AP208" s="25"/>
      <c r="AQ208" s="25"/>
      <c r="AR208" s="3"/>
    </row>
    <row r="209" spans="1:45" s="10" customFormat="1" ht="15" customHeight="1" x14ac:dyDescent="0.25">
      <c r="A209" s="24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40"/>
      <c r="AG209" s="37"/>
      <c r="AH209" s="37"/>
      <c r="AI209" s="37"/>
      <c r="AJ209" s="37"/>
      <c r="AK209" s="37"/>
      <c r="AL209" s="25"/>
      <c r="AM209" s="25"/>
      <c r="AN209" s="25"/>
      <c r="AO209" s="37"/>
      <c r="AP209" s="37"/>
      <c r="AQ209" s="37"/>
      <c r="AR209" s="41"/>
      <c r="AS209" s="3"/>
    </row>
    <row r="210" spans="1:45" s="10" customFormat="1" ht="15" customHeight="1" x14ac:dyDescent="0.25">
      <c r="A210" s="24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40"/>
      <c r="AG210" s="37"/>
      <c r="AH210" s="37"/>
      <c r="AI210" s="37"/>
      <c r="AJ210" s="37"/>
      <c r="AK210" s="37"/>
      <c r="AL210" s="25"/>
      <c r="AM210" s="25"/>
      <c r="AN210" s="25"/>
      <c r="AO210" s="37"/>
      <c r="AP210" s="37"/>
      <c r="AQ210" s="37"/>
      <c r="AR210" s="41"/>
      <c r="AS210" s="3"/>
    </row>
    <row r="211" spans="1:45" s="10" customFormat="1" ht="15" customHeight="1" x14ac:dyDescent="0.25">
      <c r="A211" s="24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40"/>
      <c r="AG211" s="37"/>
      <c r="AH211" s="37"/>
      <c r="AI211" s="37"/>
      <c r="AJ211" s="37"/>
      <c r="AK211" s="37"/>
      <c r="AL211" s="25"/>
      <c r="AM211" s="25"/>
      <c r="AN211" s="25"/>
      <c r="AO211" s="37"/>
      <c r="AP211" s="37"/>
      <c r="AQ211" s="37"/>
      <c r="AR211" s="41"/>
      <c r="AS211" s="3"/>
    </row>
    <row r="212" spans="1:45" s="10" customFormat="1" ht="15" customHeight="1" x14ac:dyDescent="0.25">
      <c r="A212" s="24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40"/>
      <c r="AG212" s="37"/>
      <c r="AH212" s="37"/>
      <c r="AI212" s="37"/>
      <c r="AJ212" s="37"/>
      <c r="AK212" s="37"/>
      <c r="AL212" s="25"/>
      <c r="AM212" s="25"/>
      <c r="AN212" s="25"/>
      <c r="AO212" s="37"/>
      <c r="AP212" s="37"/>
      <c r="AQ212" s="37"/>
      <c r="AR212" s="41"/>
      <c r="AS212" s="3"/>
    </row>
    <row r="213" spans="1:45" s="10" customFormat="1" ht="15" customHeight="1" x14ac:dyDescent="0.25">
      <c r="A213" s="24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40"/>
      <c r="AG213" s="37"/>
      <c r="AH213" s="37"/>
      <c r="AI213" s="37"/>
      <c r="AJ213" s="37"/>
      <c r="AK213" s="37"/>
      <c r="AL213" s="25"/>
      <c r="AM213" s="25"/>
      <c r="AN213" s="25"/>
      <c r="AO213" s="37"/>
      <c r="AP213" s="37"/>
      <c r="AQ213" s="37"/>
      <c r="AR213" s="41"/>
      <c r="AS213" s="3"/>
    </row>
    <row r="214" spans="1:45" s="10" customFormat="1" ht="15" customHeight="1" x14ac:dyDescent="0.25">
      <c r="A214" s="24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40"/>
      <c r="AG214" s="37"/>
      <c r="AH214" s="37"/>
      <c r="AI214" s="37"/>
      <c r="AJ214" s="37"/>
      <c r="AK214" s="37"/>
      <c r="AL214" s="25"/>
      <c r="AM214" s="25"/>
      <c r="AN214" s="25"/>
      <c r="AO214" s="37"/>
      <c r="AP214" s="37"/>
      <c r="AQ214" s="37"/>
      <c r="AR214" s="41"/>
      <c r="AS214" s="3"/>
    </row>
    <row r="215" spans="1:45" s="10" customFormat="1" ht="15" customHeight="1" x14ac:dyDescent="0.25">
      <c r="A215" s="24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40"/>
      <c r="AG215" s="37"/>
      <c r="AH215" s="37"/>
      <c r="AI215" s="37"/>
      <c r="AJ215" s="37"/>
      <c r="AK215" s="37"/>
      <c r="AL215" s="25"/>
      <c r="AM215" s="25"/>
      <c r="AN215" s="25"/>
      <c r="AO215" s="37"/>
      <c r="AP215" s="37"/>
      <c r="AQ215" s="37"/>
      <c r="AR215" s="41"/>
      <c r="AS215" s="3"/>
    </row>
    <row r="216" spans="1:45" s="10" customFormat="1" ht="15" customHeight="1" x14ac:dyDescent="0.25">
      <c r="A216" s="24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40"/>
      <c r="AG216" s="37"/>
      <c r="AH216" s="37"/>
      <c r="AI216" s="37"/>
      <c r="AJ216" s="37"/>
      <c r="AK216" s="37"/>
      <c r="AL216" s="25"/>
      <c r="AM216" s="25"/>
      <c r="AN216" s="25"/>
      <c r="AO216" s="37"/>
      <c r="AP216" s="37"/>
      <c r="AQ216" s="37"/>
      <c r="AR216" s="41"/>
      <c r="AS216" s="3"/>
    </row>
    <row r="217" spans="1:45" s="10" customFormat="1" ht="15" customHeight="1" x14ac:dyDescent="0.25">
      <c r="A217" s="24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40"/>
      <c r="AG217" s="37"/>
      <c r="AH217" s="37"/>
      <c r="AI217" s="37"/>
      <c r="AJ217" s="37"/>
      <c r="AK217" s="37"/>
      <c r="AL217" s="25"/>
      <c r="AM217" s="25"/>
      <c r="AN217" s="25"/>
      <c r="AO217" s="37"/>
      <c r="AP217" s="37"/>
      <c r="AQ217" s="37"/>
      <c r="AR217" s="41"/>
      <c r="AS217" s="3"/>
    </row>
    <row r="218" spans="1:45" s="10" customFormat="1" ht="15" customHeight="1" x14ac:dyDescent="0.25">
      <c r="A218" s="2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40"/>
      <c r="AG218" s="37"/>
      <c r="AH218" s="37"/>
      <c r="AI218" s="37"/>
      <c r="AJ218" s="37"/>
      <c r="AK218" s="37"/>
      <c r="AL218" s="25"/>
      <c r="AM218" s="25"/>
      <c r="AN218" s="25"/>
      <c r="AO218" s="37"/>
      <c r="AP218" s="37"/>
      <c r="AQ218" s="37"/>
      <c r="AR218" s="41"/>
      <c r="AS218" s="3"/>
    </row>
    <row r="219" spans="1:45" s="10" customFormat="1" ht="15" customHeight="1" x14ac:dyDescent="0.25">
      <c r="A219" s="24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40"/>
      <c r="AG219" s="37"/>
      <c r="AH219" s="37"/>
      <c r="AI219" s="37"/>
      <c r="AJ219" s="37"/>
      <c r="AK219" s="37"/>
      <c r="AL219" s="25"/>
      <c r="AM219" s="25"/>
      <c r="AN219" s="25"/>
      <c r="AO219" s="37"/>
      <c r="AP219" s="37"/>
      <c r="AQ219" s="37"/>
      <c r="AR219" s="41"/>
      <c r="AS219" s="3"/>
    </row>
    <row r="220" spans="1:45" s="10" customFormat="1" ht="15" customHeight="1" x14ac:dyDescent="0.25">
      <c r="A220" s="24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40"/>
      <c r="AG220" s="37"/>
      <c r="AH220" s="37"/>
      <c r="AI220" s="37"/>
      <c r="AJ220" s="37"/>
      <c r="AK220" s="37"/>
      <c r="AL220" s="25"/>
      <c r="AM220" s="25"/>
      <c r="AN220" s="25"/>
      <c r="AO220" s="37"/>
      <c r="AP220" s="37"/>
      <c r="AQ220" s="37"/>
      <c r="AR220" s="41"/>
      <c r="AS220" s="3"/>
    </row>
    <row r="221" spans="1:45" s="10" customFormat="1" ht="15" customHeight="1" x14ac:dyDescent="0.25">
      <c r="A221" s="24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40"/>
      <c r="AG221" s="37"/>
      <c r="AH221" s="37"/>
      <c r="AI221" s="37"/>
      <c r="AJ221" s="37"/>
      <c r="AK221" s="37"/>
      <c r="AL221" s="25"/>
      <c r="AM221" s="25"/>
      <c r="AN221" s="25"/>
      <c r="AO221" s="37"/>
      <c r="AP221" s="37"/>
      <c r="AQ221" s="37"/>
      <c r="AR221" s="41"/>
      <c r="AS221" s="3"/>
    </row>
    <row r="222" spans="1:45" s="10" customFormat="1" ht="15" customHeight="1" x14ac:dyDescent="0.25">
      <c r="A222" s="24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40"/>
      <c r="AG222" s="37"/>
      <c r="AH222" s="37"/>
      <c r="AI222" s="37"/>
      <c r="AJ222" s="37"/>
      <c r="AK222" s="37"/>
      <c r="AL222" s="25"/>
      <c r="AM222" s="25"/>
      <c r="AN222" s="25"/>
      <c r="AO222" s="37"/>
      <c r="AP222" s="37"/>
      <c r="AQ222" s="37"/>
      <c r="AR222" s="41"/>
      <c r="AS222" s="3"/>
    </row>
    <row r="223" spans="1:45" s="10" customFormat="1" ht="15" customHeight="1" x14ac:dyDescent="0.25">
      <c r="A223" s="24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40"/>
      <c r="AG223" s="37"/>
      <c r="AH223" s="37"/>
      <c r="AI223" s="37"/>
      <c r="AJ223" s="37"/>
      <c r="AK223" s="37"/>
      <c r="AL223" s="25"/>
      <c r="AM223" s="25"/>
      <c r="AN223" s="25"/>
      <c r="AO223" s="37"/>
      <c r="AP223" s="37"/>
      <c r="AQ223" s="37"/>
      <c r="AR223" s="41"/>
      <c r="AS223" s="3"/>
    </row>
    <row r="224" spans="1:45" s="10" customFormat="1" ht="15" customHeight="1" x14ac:dyDescent="0.25">
      <c r="A224" s="24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40"/>
      <c r="AG224" s="37"/>
      <c r="AH224" s="37"/>
      <c r="AI224" s="37"/>
      <c r="AJ224" s="37"/>
      <c r="AK224" s="37"/>
      <c r="AL224" s="25"/>
      <c r="AM224" s="25"/>
      <c r="AN224" s="25"/>
      <c r="AO224" s="37"/>
      <c r="AP224" s="37"/>
      <c r="AQ224" s="37"/>
      <c r="AR224" s="41"/>
      <c r="AS224" s="3"/>
    </row>
    <row r="225" spans="1:45" s="10" customFormat="1" ht="15" customHeight="1" x14ac:dyDescent="0.25">
      <c r="A225" s="24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40"/>
      <c r="AG225" s="37"/>
      <c r="AH225" s="37"/>
      <c r="AI225" s="37"/>
      <c r="AJ225" s="37"/>
      <c r="AK225" s="37"/>
      <c r="AL225" s="25"/>
      <c r="AM225" s="25"/>
      <c r="AN225" s="25"/>
      <c r="AO225" s="37"/>
      <c r="AP225" s="37"/>
      <c r="AQ225" s="37"/>
      <c r="AR225" s="41"/>
      <c r="AS225" s="3"/>
    </row>
    <row r="226" spans="1:45" s="10" customFormat="1" ht="15" customHeight="1" x14ac:dyDescent="0.25">
      <c r="A226" s="24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40"/>
      <c r="AG226" s="37"/>
      <c r="AH226" s="37"/>
      <c r="AI226" s="37"/>
      <c r="AJ226" s="37"/>
      <c r="AK226" s="37"/>
      <c r="AL226" s="25"/>
      <c r="AM226" s="25"/>
      <c r="AN226" s="25"/>
      <c r="AO226" s="37"/>
      <c r="AP226" s="37"/>
      <c r="AQ226" s="37"/>
      <c r="AR226" s="41"/>
      <c r="AS226" s="3"/>
    </row>
    <row r="227" spans="1:45" s="10" customFormat="1" ht="15" customHeight="1" x14ac:dyDescent="0.25">
      <c r="A227" s="24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40"/>
      <c r="AG227" s="37"/>
      <c r="AH227" s="37"/>
      <c r="AI227" s="37"/>
      <c r="AJ227" s="37"/>
      <c r="AK227" s="37"/>
      <c r="AL227" s="25"/>
      <c r="AM227" s="25"/>
      <c r="AN227" s="25"/>
      <c r="AO227" s="37"/>
      <c r="AP227" s="37"/>
      <c r="AQ227" s="37"/>
      <c r="AR227" s="41"/>
      <c r="AS227" s="3"/>
    </row>
  </sheetData>
  <sortState ref="M54:Q76">
    <sortCondition descending="1" ref="M5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7" t="s">
        <v>68</v>
      </c>
      <c r="C1" s="6"/>
      <c r="D1" s="7"/>
      <c r="E1" s="94" t="s">
        <v>148</v>
      </c>
      <c r="F1" s="142"/>
      <c r="G1" s="70"/>
      <c r="H1" s="70"/>
      <c r="I1" s="8"/>
      <c r="J1" s="6"/>
      <c r="K1" s="108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2"/>
      <c r="AB1" s="142"/>
      <c r="AC1" s="70"/>
      <c r="AD1" s="70"/>
      <c r="AE1" s="8"/>
      <c r="AF1" s="6"/>
      <c r="AG1" s="108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5" t="s">
        <v>161</v>
      </c>
      <c r="C2" s="66"/>
      <c r="D2" s="123"/>
      <c r="E2" s="14" t="s">
        <v>13</v>
      </c>
      <c r="F2" s="15"/>
      <c r="G2" s="15"/>
      <c r="H2" s="15"/>
      <c r="I2" s="21"/>
      <c r="J2" s="16"/>
      <c r="K2" s="91"/>
      <c r="L2" s="23" t="s">
        <v>162</v>
      </c>
      <c r="M2" s="15"/>
      <c r="N2" s="15"/>
      <c r="O2" s="22"/>
      <c r="P2" s="20"/>
      <c r="Q2" s="23" t="s">
        <v>163</v>
      </c>
      <c r="R2" s="15"/>
      <c r="S2" s="15"/>
      <c r="T2" s="15"/>
      <c r="U2" s="21"/>
      <c r="V2" s="22"/>
      <c r="W2" s="20"/>
      <c r="X2" s="143" t="s">
        <v>164</v>
      </c>
      <c r="Y2" s="144"/>
      <c r="Z2" s="145"/>
      <c r="AA2" s="14" t="s">
        <v>13</v>
      </c>
      <c r="AB2" s="15"/>
      <c r="AC2" s="15"/>
      <c r="AD2" s="15"/>
      <c r="AE2" s="21"/>
      <c r="AF2" s="16"/>
      <c r="AG2" s="91"/>
      <c r="AH2" s="23" t="s">
        <v>165</v>
      </c>
      <c r="AI2" s="15"/>
      <c r="AJ2" s="15"/>
      <c r="AK2" s="22"/>
      <c r="AL2" s="20"/>
      <c r="AM2" s="23" t="s">
        <v>163</v>
      </c>
      <c r="AN2" s="15"/>
      <c r="AO2" s="15"/>
      <c r="AP2" s="15"/>
      <c r="AQ2" s="21"/>
      <c r="AR2" s="22"/>
      <c r="AS2" s="14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46"/>
      <c r="L3" s="19" t="s">
        <v>5</v>
      </c>
      <c r="M3" s="19" t="s">
        <v>6</v>
      </c>
      <c r="N3" s="19" t="s">
        <v>34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4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46"/>
      <c r="AH3" s="19" t="s">
        <v>5</v>
      </c>
      <c r="AI3" s="19" t="s">
        <v>6</v>
      </c>
      <c r="AJ3" s="19" t="s">
        <v>34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46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>
        <v>1988</v>
      </c>
      <c r="C4" s="26" t="s">
        <v>69</v>
      </c>
      <c r="D4" s="27" t="s">
        <v>52</v>
      </c>
      <c r="E4" s="28">
        <v>1</v>
      </c>
      <c r="F4" s="28">
        <v>0</v>
      </c>
      <c r="G4" s="26">
        <v>0</v>
      </c>
      <c r="H4" s="26">
        <v>1</v>
      </c>
      <c r="I4" s="26"/>
      <c r="J4" s="29"/>
      <c r="K4" s="25"/>
      <c r="L4" s="19"/>
      <c r="M4" s="19"/>
      <c r="N4" s="19"/>
      <c r="O4" s="19"/>
      <c r="P4" s="25"/>
      <c r="Q4" s="26"/>
      <c r="R4" s="26"/>
      <c r="S4" s="28"/>
      <c r="T4" s="26"/>
      <c r="U4" s="26"/>
      <c r="V4" s="147"/>
      <c r="W4" s="32"/>
      <c r="X4" s="26">
        <v>1988</v>
      </c>
      <c r="Y4" s="26" t="s">
        <v>73</v>
      </c>
      <c r="Z4" s="30" t="s">
        <v>170</v>
      </c>
      <c r="AA4" s="26">
        <v>21</v>
      </c>
      <c r="AB4" s="26">
        <v>1</v>
      </c>
      <c r="AC4" s="26">
        <v>10</v>
      </c>
      <c r="AD4" s="26">
        <v>28</v>
      </c>
      <c r="AE4" s="26"/>
      <c r="AF4" s="29"/>
      <c r="AG4" s="32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48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73" t="s">
        <v>166</v>
      </c>
      <c r="C5" s="77"/>
      <c r="D5" s="76"/>
      <c r="E5" s="75">
        <f>SUM(E4:E4)</f>
        <v>1</v>
      </c>
      <c r="F5" s="75">
        <f>SUM(F4:F4)</f>
        <v>0</v>
      </c>
      <c r="G5" s="75">
        <f>SUM(G4:G4)</f>
        <v>0</v>
      </c>
      <c r="H5" s="75">
        <f>SUM(H4:H4)</f>
        <v>1</v>
      </c>
      <c r="I5" s="75">
        <f>SUM(I4:I4)</f>
        <v>0</v>
      </c>
      <c r="J5" s="149">
        <v>0</v>
      </c>
      <c r="K5" s="91">
        <f>SUM(K4:K4)</f>
        <v>0</v>
      </c>
      <c r="L5" s="23"/>
      <c r="M5" s="21"/>
      <c r="N5" s="100"/>
      <c r="O5" s="101"/>
      <c r="P5" s="25"/>
      <c r="Q5" s="75">
        <f>SUM(Q4:Q4)</f>
        <v>0</v>
      </c>
      <c r="R5" s="75">
        <f>SUM(R4:R4)</f>
        <v>0</v>
      </c>
      <c r="S5" s="75">
        <f>SUM(S4:S4)</f>
        <v>0</v>
      </c>
      <c r="T5" s="75">
        <f>SUM(T4:T4)</f>
        <v>0</v>
      </c>
      <c r="U5" s="75">
        <f>SUM(U4:U4)</f>
        <v>0</v>
      </c>
      <c r="V5" s="35">
        <v>0</v>
      </c>
      <c r="W5" s="91">
        <f>SUM(W4:W4)</f>
        <v>0</v>
      </c>
      <c r="X5" s="17" t="s">
        <v>166</v>
      </c>
      <c r="Y5" s="18"/>
      <c r="Z5" s="16"/>
      <c r="AA5" s="75">
        <f>SUM(AA4:AA4)</f>
        <v>21</v>
      </c>
      <c r="AB5" s="75">
        <f>SUM(AB4:AB4)</f>
        <v>1</v>
      </c>
      <c r="AC5" s="75">
        <f>SUM(AC4:AC4)</f>
        <v>10</v>
      </c>
      <c r="AD5" s="75">
        <f>SUM(AD4:AD4)</f>
        <v>28</v>
      </c>
      <c r="AE5" s="75">
        <f>SUM(AE4:AE4)</f>
        <v>0</v>
      </c>
      <c r="AF5" s="149">
        <v>0</v>
      </c>
      <c r="AG5" s="91">
        <f>SUM(AG4:AG4)</f>
        <v>0</v>
      </c>
      <c r="AH5" s="23"/>
      <c r="AI5" s="21"/>
      <c r="AJ5" s="100"/>
      <c r="AK5" s="101"/>
      <c r="AL5" s="25"/>
      <c r="AM5" s="75">
        <f>SUM(AM4:AM4)</f>
        <v>0</v>
      </c>
      <c r="AN5" s="75">
        <f>SUM(AN4:AN4)</f>
        <v>0</v>
      </c>
      <c r="AO5" s="75">
        <f>SUM(AO4:AO4)</f>
        <v>0</v>
      </c>
      <c r="AP5" s="75">
        <f>SUM(AP4:AP4)</f>
        <v>0</v>
      </c>
      <c r="AQ5" s="75">
        <f>SUM(AQ4:AQ4)</f>
        <v>0</v>
      </c>
      <c r="AR5" s="149">
        <v>0</v>
      </c>
      <c r="AS5" s="146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32"/>
      <c r="L6" s="25"/>
      <c r="M6" s="25"/>
      <c r="N6" s="25"/>
      <c r="O6" s="25"/>
      <c r="P6" s="37"/>
      <c r="Q6" s="37"/>
      <c r="R6" s="40"/>
      <c r="S6" s="37"/>
      <c r="T6" s="37"/>
      <c r="U6" s="25"/>
      <c r="V6" s="25"/>
      <c r="W6" s="32"/>
      <c r="X6" s="37"/>
      <c r="Y6" s="37"/>
      <c r="Z6" s="37"/>
      <c r="AA6" s="37"/>
      <c r="AB6" s="37"/>
      <c r="AC6" s="37"/>
      <c r="AD6" s="37"/>
      <c r="AE6" s="37"/>
      <c r="AF6" s="38"/>
      <c r="AG6" s="32"/>
      <c r="AH6" s="25"/>
      <c r="AI6" s="25"/>
      <c r="AJ6" s="25"/>
      <c r="AK6" s="25"/>
      <c r="AL6" s="37"/>
      <c r="AM6" s="37"/>
      <c r="AN6" s="40"/>
      <c r="AO6" s="37"/>
      <c r="AP6" s="37"/>
      <c r="AQ6" s="25"/>
      <c r="AR6" s="25"/>
      <c r="AS6" s="3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50" t="s">
        <v>167</v>
      </c>
      <c r="C7" s="151"/>
      <c r="D7" s="152"/>
      <c r="E7" s="16" t="s">
        <v>3</v>
      </c>
      <c r="F7" s="19" t="s">
        <v>8</v>
      </c>
      <c r="G7" s="16" t="s">
        <v>5</v>
      </c>
      <c r="H7" s="19" t="s">
        <v>6</v>
      </c>
      <c r="I7" s="19" t="s">
        <v>17</v>
      </c>
      <c r="J7" s="19" t="s">
        <v>22</v>
      </c>
      <c r="K7" s="25"/>
      <c r="L7" s="19" t="s">
        <v>27</v>
      </c>
      <c r="M7" s="19" t="s">
        <v>28</v>
      </c>
      <c r="N7" s="19" t="s">
        <v>168</v>
      </c>
      <c r="O7" s="19" t="s">
        <v>169</v>
      </c>
      <c r="Q7" s="40"/>
      <c r="R7" s="40" t="s">
        <v>81</v>
      </c>
      <c r="S7" s="40"/>
      <c r="T7" s="37" t="s">
        <v>82</v>
      </c>
      <c r="U7" s="25"/>
      <c r="V7" s="32"/>
      <c r="W7" s="32"/>
      <c r="X7" s="153"/>
      <c r="Y7" s="153"/>
      <c r="Z7" s="153"/>
      <c r="AA7" s="153"/>
      <c r="AB7" s="153"/>
      <c r="AC7" s="40"/>
      <c r="AD7" s="40"/>
      <c r="AE7" s="40"/>
      <c r="AF7" s="37"/>
      <c r="AG7" s="37"/>
      <c r="AH7" s="37"/>
      <c r="AI7" s="37"/>
      <c r="AJ7" s="37"/>
      <c r="AK7" s="37"/>
      <c r="AM7" s="32"/>
      <c r="AN7" s="153"/>
      <c r="AO7" s="153"/>
      <c r="AP7" s="153"/>
      <c r="AQ7" s="153"/>
      <c r="AR7" s="153"/>
      <c r="AS7" s="15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3" t="s">
        <v>12</v>
      </c>
      <c r="C8" s="13"/>
      <c r="D8" s="45"/>
      <c r="E8" s="154">
        <v>512</v>
      </c>
      <c r="F8" s="154">
        <v>21</v>
      </c>
      <c r="G8" s="154">
        <v>185</v>
      </c>
      <c r="H8" s="154">
        <v>357</v>
      </c>
      <c r="I8" s="154">
        <v>1892</v>
      </c>
      <c r="J8" s="155">
        <v>0.54</v>
      </c>
      <c r="K8" s="37">
        <f>PRODUCT(I8/J8)</f>
        <v>3503.7037037037035</v>
      </c>
      <c r="L8" s="156">
        <f>PRODUCT((F8+G8)/E8)</f>
        <v>0.40234375</v>
      </c>
      <c r="M8" s="156">
        <f>PRODUCT(H8/E8)</f>
        <v>0.697265625</v>
      </c>
      <c r="N8" s="156">
        <f>PRODUCT((F8+G8+H8)/E8)</f>
        <v>1.099609375</v>
      </c>
      <c r="O8" s="156">
        <f>PRODUCT(I8/E8)</f>
        <v>3.6953125</v>
      </c>
      <c r="Q8" s="40"/>
      <c r="R8" s="40"/>
      <c r="S8" s="40"/>
      <c r="T8" s="37" t="s">
        <v>84</v>
      </c>
      <c r="U8" s="37"/>
      <c r="V8" s="37"/>
      <c r="W8" s="37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57" t="s">
        <v>161</v>
      </c>
      <c r="C9" s="158"/>
      <c r="D9" s="159"/>
      <c r="E9" s="154">
        <f>PRODUCT(E5+Q5)</f>
        <v>1</v>
      </c>
      <c r="F9" s="154">
        <f>PRODUCT(F5+R5)</f>
        <v>0</v>
      </c>
      <c r="G9" s="154">
        <f>PRODUCT(G5+S5)</f>
        <v>0</v>
      </c>
      <c r="H9" s="154">
        <f>PRODUCT(H5+T5)</f>
        <v>1</v>
      </c>
      <c r="I9" s="154">
        <f>PRODUCT(I5+U5)</f>
        <v>0</v>
      </c>
      <c r="J9" s="155">
        <v>0</v>
      </c>
      <c r="K9" s="37">
        <f>PRODUCT(K5+W5)</f>
        <v>0</v>
      </c>
      <c r="L9" s="156">
        <v>0</v>
      </c>
      <c r="M9" s="156">
        <v>0</v>
      </c>
      <c r="N9" s="156">
        <v>0</v>
      </c>
      <c r="O9" s="156">
        <v>0</v>
      </c>
      <c r="Q9" s="40"/>
      <c r="R9" s="40"/>
      <c r="S9" s="40"/>
      <c r="T9" s="37" t="s">
        <v>83</v>
      </c>
      <c r="U9" s="37"/>
      <c r="V9" s="37"/>
      <c r="W9" s="37"/>
      <c r="X9" s="37"/>
      <c r="Y9" s="37"/>
      <c r="Z9" s="37"/>
      <c r="AA9" s="37"/>
      <c r="AB9" s="37"/>
      <c r="AC9" s="40"/>
      <c r="AD9" s="40"/>
      <c r="AE9" s="40"/>
      <c r="AF9" s="40"/>
      <c r="AG9" s="40"/>
      <c r="AH9" s="40"/>
      <c r="AI9" s="40"/>
      <c r="AJ9" s="4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60" t="s">
        <v>164</v>
      </c>
      <c r="C10" s="161"/>
      <c r="D10" s="162"/>
      <c r="E10" s="154">
        <f>PRODUCT(AA5+AM5)</f>
        <v>21</v>
      </c>
      <c r="F10" s="154">
        <f>PRODUCT(AB5+AN5)</f>
        <v>1</v>
      </c>
      <c r="G10" s="154">
        <f>PRODUCT(AC5+AO5)</f>
        <v>10</v>
      </c>
      <c r="H10" s="154">
        <f>PRODUCT(AD5+AP5)</f>
        <v>28</v>
      </c>
      <c r="I10" s="154">
        <f>PRODUCT(AE5+AQ5)</f>
        <v>0</v>
      </c>
      <c r="J10" s="155">
        <v>0</v>
      </c>
      <c r="K10" s="25">
        <f>PRODUCT(AG5+AS5)</f>
        <v>0</v>
      </c>
      <c r="L10" s="156">
        <f>PRODUCT((F10+G10)/E10)</f>
        <v>0.52380952380952384</v>
      </c>
      <c r="M10" s="156">
        <f>PRODUCT(H10/E10)</f>
        <v>1.3333333333333333</v>
      </c>
      <c r="N10" s="156">
        <f>PRODUCT((F10+G10+H10)/E10)</f>
        <v>1.8571428571428572</v>
      </c>
      <c r="O10" s="156">
        <f>PRODUCT(I10/E10)</f>
        <v>0</v>
      </c>
      <c r="Q10" s="40"/>
      <c r="R10" s="40"/>
      <c r="S10" s="37"/>
      <c r="T10" s="37" t="s">
        <v>85</v>
      </c>
      <c r="U10" s="25"/>
      <c r="V10" s="25"/>
      <c r="W10" s="37"/>
      <c r="X10" s="37"/>
      <c r="Y10" s="37"/>
      <c r="Z10" s="37"/>
      <c r="AA10" s="37"/>
      <c r="AB10" s="37"/>
      <c r="AC10" s="40"/>
      <c r="AD10" s="40"/>
      <c r="AE10" s="40"/>
      <c r="AF10" s="40"/>
      <c r="AG10" s="40"/>
      <c r="AH10" s="40"/>
      <c r="AI10" s="40"/>
      <c r="AJ10" s="40"/>
      <c r="AK10" s="37"/>
      <c r="AL10" s="25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63" t="s">
        <v>166</v>
      </c>
      <c r="C11" s="88"/>
      <c r="D11" s="164"/>
      <c r="E11" s="154">
        <f>SUM(E8:E10)</f>
        <v>534</v>
      </c>
      <c r="F11" s="154">
        <f t="shared" ref="F11:I11" si="0">SUM(F8:F10)</f>
        <v>22</v>
      </c>
      <c r="G11" s="154">
        <f t="shared" si="0"/>
        <v>195</v>
      </c>
      <c r="H11" s="154">
        <f t="shared" si="0"/>
        <v>386</v>
      </c>
      <c r="I11" s="154">
        <f t="shared" si="0"/>
        <v>1892</v>
      </c>
      <c r="J11" s="155">
        <v>0</v>
      </c>
      <c r="K11" s="37">
        <f>SUM(K8:K10)</f>
        <v>3503.7037037037035</v>
      </c>
      <c r="L11" s="156">
        <f>PRODUCT((F11+G11)/E11)</f>
        <v>0.40636704119850187</v>
      </c>
      <c r="M11" s="156">
        <f>PRODUCT(H11/E11)</f>
        <v>0.72284644194756553</v>
      </c>
      <c r="N11" s="156">
        <f>PRODUCT((F11+G11+H11)/E11)</f>
        <v>1.1292134831460674</v>
      </c>
      <c r="O11" s="156">
        <v>3.7</v>
      </c>
      <c r="Q11" s="25"/>
      <c r="R11" s="25"/>
      <c r="S11" s="25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5"/>
      <c r="F12" s="25"/>
      <c r="G12" s="25"/>
      <c r="H12" s="25"/>
      <c r="I12" s="25"/>
      <c r="J12" s="37"/>
      <c r="K12" s="37"/>
      <c r="L12" s="25"/>
      <c r="M12" s="25"/>
      <c r="N12" s="25"/>
      <c r="O12" s="25"/>
      <c r="P12" s="37"/>
      <c r="Q12" s="37"/>
      <c r="R12" s="37"/>
      <c r="S12" s="37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5"/>
      <c r="R84" s="25"/>
      <c r="S84" s="25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25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5"/>
      <c r="R85" s="25"/>
      <c r="S85" s="25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25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5"/>
      <c r="R86" s="25"/>
      <c r="S86" s="25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25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5"/>
      <c r="R87" s="25"/>
      <c r="S87" s="25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25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5"/>
      <c r="R88" s="25"/>
      <c r="S88" s="25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5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5"/>
      <c r="R89" s="25"/>
      <c r="S89" s="25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5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5"/>
      <c r="R90" s="25"/>
      <c r="S90" s="25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5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5"/>
      <c r="R91" s="25"/>
      <c r="S91" s="25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5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5"/>
    </row>
    <row r="173" spans="1:57" ht="14.25" x14ac:dyDescent="0.2">
      <c r="L173" s="25"/>
      <c r="M173" s="25"/>
      <c r="N173" s="25"/>
      <c r="O173" s="25"/>
      <c r="P173" s="25"/>
      <c r="R173" s="25"/>
      <c r="S173" s="25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5"/>
    </row>
    <row r="174" spans="1:57" ht="14.25" x14ac:dyDescent="0.2">
      <c r="L174" s="25"/>
      <c r="M174" s="25"/>
      <c r="N174" s="25"/>
      <c r="O174" s="25"/>
      <c r="P174" s="25"/>
      <c r="R174" s="25"/>
      <c r="S174" s="25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5"/>
    </row>
    <row r="175" spans="1:57" ht="14.25" x14ac:dyDescent="0.2">
      <c r="L175" s="25"/>
      <c r="M175" s="25"/>
      <c r="N175" s="25"/>
      <c r="O175" s="25"/>
      <c r="P175" s="25"/>
      <c r="R175" s="25"/>
      <c r="S175" s="25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5"/>
    </row>
    <row r="176" spans="1:57" ht="14.25" x14ac:dyDescent="0.2">
      <c r="L176" s="25"/>
      <c r="M176" s="25"/>
      <c r="N176" s="25"/>
      <c r="O176" s="25"/>
      <c r="P176" s="25"/>
      <c r="R176" s="25"/>
      <c r="S176" s="25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25"/>
      <c r="AL176" s="25"/>
    </row>
    <row r="177" spans="12:38" x14ac:dyDescent="0.25">
      <c r="R177" s="32"/>
      <c r="S177" s="32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2:38" x14ac:dyDescent="0.25">
      <c r="R178" s="32"/>
      <c r="S178" s="32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32"/>
      <c r="S179" s="32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L180"/>
      <c r="M180"/>
      <c r="N180"/>
      <c r="O180"/>
      <c r="P180"/>
      <c r="R180" s="32"/>
      <c r="S180" s="32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32"/>
      <c r="S181" s="32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2"/>
      <c r="S182" s="32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61" customWidth="1"/>
    <col min="3" max="3" width="21.5703125" style="62" customWidth="1"/>
    <col min="4" max="4" width="10.5703125" style="90" customWidth="1"/>
    <col min="5" max="5" width="8" style="90" customWidth="1"/>
    <col min="6" max="6" width="0.7109375" style="32" customWidth="1"/>
    <col min="7" max="11" width="5.28515625" style="62" customWidth="1"/>
    <col min="12" max="12" width="7.28515625" style="62" customWidth="1"/>
    <col min="13" max="16" width="5.28515625" style="62" customWidth="1"/>
    <col min="17" max="21" width="6.7109375" style="132" customWidth="1"/>
    <col min="22" max="22" width="10.140625" style="62" customWidth="1"/>
    <col min="23" max="23" width="19" style="90" customWidth="1"/>
    <col min="24" max="24" width="9.7109375" style="62" customWidth="1"/>
    <col min="25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95" t="s">
        <v>53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124"/>
      <c r="R1" s="124"/>
      <c r="S1" s="124"/>
      <c r="T1" s="124"/>
      <c r="U1" s="124"/>
      <c r="V1" s="66"/>
      <c r="W1" s="68"/>
      <c r="X1" s="63"/>
      <c r="Y1" s="69"/>
      <c r="Z1" s="69"/>
      <c r="AA1" s="69"/>
      <c r="AB1" s="69"/>
      <c r="AC1" s="69"/>
      <c r="AD1" s="69"/>
    </row>
    <row r="2" spans="1:30" x14ac:dyDescent="0.25">
      <c r="A2" s="9"/>
      <c r="B2" s="11" t="s">
        <v>68</v>
      </c>
      <c r="C2" s="94" t="s">
        <v>148</v>
      </c>
      <c r="D2" s="70"/>
      <c r="E2" s="12"/>
      <c r="F2" s="71"/>
      <c r="G2" s="70"/>
      <c r="H2" s="12"/>
      <c r="I2" s="12"/>
      <c r="J2" s="12"/>
      <c r="K2" s="12"/>
      <c r="L2" s="12"/>
      <c r="M2" s="12"/>
      <c r="N2" s="12"/>
      <c r="O2" s="12"/>
      <c r="P2" s="12"/>
      <c r="Q2" s="125"/>
      <c r="R2" s="125"/>
      <c r="S2" s="125"/>
      <c r="T2" s="125"/>
      <c r="U2" s="125"/>
      <c r="V2" s="12"/>
      <c r="W2" s="70"/>
      <c r="X2" s="28"/>
      <c r="Y2" s="69"/>
      <c r="Z2" s="69"/>
      <c r="AA2" s="69"/>
      <c r="AB2" s="69"/>
      <c r="AC2" s="69"/>
      <c r="AD2" s="69"/>
    </row>
    <row r="3" spans="1:30" x14ac:dyDescent="0.25">
      <c r="A3" s="9"/>
      <c r="B3" s="72" t="s">
        <v>35</v>
      </c>
      <c r="C3" s="23" t="s">
        <v>36</v>
      </c>
      <c r="D3" s="73" t="s">
        <v>37</v>
      </c>
      <c r="E3" s="74" t="s">
        <v>1</v>
      </c>
      <c r="F3" s="25"/>
      <c r="G3" s="75" t="s">
        <v>38</v>
      </c>
      <c r="H3" s="76" t="s">
        <v>39</v>
      </c>
      <c r="I3" s="76" t="s">
        <v>31</v>
      </c>
      <c r="J3" s="18" t="s">
        <v>40</v>
      </c>
      <c r="K3" s="77" t="s">
        <v>41</v>
      </c>
      <c r="L3" s="77" t="s">
        <v>42</v>
      </c>
      <c r="M3" s="75" t="s">
        <v>43</v>
      </c>
      <c r="N3" s="75" t="s">
        <v>30</v>
      </c>
      <c r="O3" s="76" t="s">
        <v>44</v>
      </c>
      <c r="P3" s="75" t="s">
        <v>39</v>
      </c>
      <c r="Q3" s="126" t="s">
        <v>17</v>
      </c>
      <c r="R3" s="126">
        <v>1</v>
      </c>
      <c r="S3" s="126">
        <v>2</v>
      </c>
      <c r="T3" s="126">
        <v>3</v>
      </c>
      <c r="U3" s="126" t="s">
        <v>45</v>
      </c>
      <c r="V3" s="18" t="s">
        <v>22</v>
      </c>
      <c r="W3" s="17" t="s">
        <v>46</v>
      </c>
      <c r="X3" s="17" t="s">
        <v>47</v>
      </c>
      <c r="Y3" s="69"/>
      <c r="Z3" s="69"/>
      <c r="AA3" s="69"/>
      <c r="AB3" s="69"/>
      <c r="AC3" s="69"/>
      <c r="AD3" s="69"/>
    </row>
    <row r="4" spans="1:30" x14ac:dyDescent="0.25">
      <c r="A4" s="24"/>
      <c r="B4" s="78" t="s">
        <v>54</v>
      </c>
      <c r="C4" s="79" t="s">
        <v>55</v>
      </c>
      <c r="D4" s="80" t="s">
        <v>49</v>
      </c>
      <c r="E4" s="81" t="s">
        <v>76</v>
      </c>
      <c r="F4" s="140"/>
      <c r="G4" s="82"/>
      <c r="H4" s="84"/>
      <c r="I4" s="82">
        <v>1</v>
      </c>
      <c r="J4" s="83" t="s">
        <v>86</v>
      </c>
      <c r="K4" s="83">
        <v>8</v>
      </c>
      <c r="L4" s="83" t="s">
        <v>48</v>
      </c>
      <c r="M4" s="83">
        <v>1</v>
      </c>
      <c r="N4" s="82"/>
      <c r="O4" s="84"/>
      <c r="P4" s="84"/>
      <c r="Q4" s="127" t="s">
        <v>122</v>
      </c>
      <c r="R4" s="127"/>
      <c r="S4" s="127" t="s">
        <v>127</v>
      </c>
      <c r="T4" s="127" t="s">
        <v>128</v>
      </c>
      <c r="U4" s="127" t="s">
        <v>128</v>
      </c>
      <c r="V4" s="133">
        <v>0.5</v>
      </c>
      <c r="W4" s="79" t="s">
        <v>56</v>
      </c>
      <c r="X4" s="96" t="s">
        <v>57</v>
      </c>
      <c r="Y4" s="69"/>
      <c r="Z4" s="69"/>
      <c r="AA4" s="69"/>
      <c r="AB4" s="69"/>
      <c r="AC4" s="69"/>
      <c r="AD4" s="69"/>
    </row>
    <row r="5" spans="1:30" x14ac:dyDescent="0.25">
      <c r="A5" s="113"/>
      <c r="B5" s="114" t="s">
        <v>51</v>
      </c>
      <c r="C5" s="115" t="s">
        <v>87</v>
      </c>
      <c r="D5" s="116"/>
      <c r="E5" s="64"/>
      <c r="F5" s="117"/>
      <c r="G5" s="118"/>
      <c r="H5" s="116"/>
      <c r="I5" s="116"/>
      <c r="J5" s="116"/>
      <c r="K5" s="115"/>
      <c r="L5" s="115"/>
      <c r="M5" s="115"/>
      <c r="N5" s="115"/>
      <c r="O5" s="115"/>
      <c r="P5" s="115"/>
      <c r="Q5" s="128"/>
      <c r="R5" s="128"/>
      <c r="S5" s="128"/>
      <c r="T5" s="128"/>
      <c r="U5" s="128"/>
      <c r="V5" s="92"/>
      <c r="W5" s="92"/>
      <c r="X5" s="93"/>
      <c r="Y5" s="69"/>
      <c r="Z5" s="60"/>
      <c r="AA5" s="60"/>
      <c r="AB5" s="60"/>
      <c r="AC5" s="69"/>
      <c r="AD5" s="69"/>
    </row>
    <row r="6" spans="1:30" x14ac:dyDescent="0.25">
      <c r="A6" s="113"/>
      <c r="B6" s="119"/>
      <c r="C6" s="87"/>
      <c r="D6" s="120"/>
      <c r="E6" s="88"/>
      <c r="F6" s="88"/>
      <c r="G6" s="121"/>
      <c r="H6" s="87"/>
      <c r="I6" s="87"/>
      <c r="J6" s="87"/>
      <c r="K6" s="87"/>
      <c r="L6" s="87"/>
      <c r="M6" s="87"/>
      <c r="N6" s="87"/>
      <c r="O6" s="87"/>
      <c r="P6" s="87"/>
      <c r="Q6" s="121"/>
      <c r="R6" s="121"/>
      <c r="S6" s="121"/>
      <c r="T6" s="121"/>
      <c r="U6" s="121"/>
      <c r="V6" s="87"/>
      <c r="W6" s="87"/>
      <c r="X6" s="122"/>
      <c r="Y6" s="40"/>
      <c r="Z6" s="37"/>
      <c r="AA6" s="25"/>
      <c r="AB6" s="25"/>
      <c r="AC6" s="69"/>
      <c r="AD6" s="69"/>
    </row>
    <row r="7" spans="1:30" x14ac:dyDescent="0.25">
      <c r="A7" s="9"/>
      <c r="B7" s="72" t="s">
        <v>88</v>
      </c>
      <c r="C7" s="23" t="s">
        <v>36</v>
      </c>
      <c r="D7" s="73" t="s">
        <v>37</v>
      </c>
      <c r="E7" s="74" t="s">
        <v>1</v>
      </c>
      <c r="F7" s="25"/>
      <c r="G7" s="75" t="s">
        <v>38</v>
      </c>
      <c r="H7" s="76" t="s">
        <v>39</v>
      </c>
      <c r="I7" s="76" t="s">
        <v>31</v>
      </c>
      <c r="J7" s="18" t="s">
        <v>40</v>
      </c>
      <c r="K7" s="77" t="s">
        <v>41</v>
      </c>
      <c r="L7" s="77" t="s">
        <v>42</v>
      </c>
      <c r="M7" s="75" t="s">
        <v>43</v>
      </c>
      <c r="N7" s="75" t="s">
        <v>30</v>
      </c>
      <c r="O7" s="76" t="s">
        <v>44</v>
      </c>
      <c r="P7" s="75" t="s">
        <v>39</v>
      </c>
      <c r="Q7" s="126" t="s">
        <v>17</v>
      </c>
      <c r="R7" s="126">
        <v>1</v>
      </c>
      <c r="S7" s="126">
        <v>2</v>
      </c>
      <c r="T7" s="126">
        <v>3</v>
      </c>
      <c r="U7" s="126" t="s">
        <v>45</v>
      </c>
      <c r="V7" s="18" t="s">
        <v>22</v>
      </c>
      <c r="W7" s="17" t="s">
        <v>46</v>
      </c>
      <c r="X7" s="17" t="s">
        <v>47</v>
      </c>
      <c r="Y7" s="69"/>
      <c r="Z7" s="69"/>
      <c r="AA7" s="69"/>
      <c r="AB7" s="69"/>
      <c r="AC7" s="69"/>
      <c r="AD7" s="69"/>
    </row>
    <row r="8" spans="1:30" x14ac:dyDescent="0.25">
      <c r="A8" s="24"/>
      <c r="B8" s="78" t="s">
        <v>89</v>
      </c>
      <c r="C8" s="79" t="s">
        <v>90</v>
      </c>
      <c r="D8" s="80" t="s">
        <v>49</v>
      </c>
      <c r="E8" s="81" t="s">
        <v>52</v>
      </c>
      <c r="F8" s="140"/>
      <c r="G8" s="82">
        <v>1</v>
      </c>
      <c r="H8" s="84"/>
      <c r="I8" s="82"/>
      <c r="J8" s="83"/>
      <c r="K8" s="83"/>
      <c r="L8" s="83" t="s">
        <v>91</v>
      </c>
      <c r="M8" s="83">
        <v>1</v>
      </c>
      <c r="N8" s="82"/>
      <c r="O8" s="84"/>
      <c r="P8" s="82">
        <v>1</v>
      </c>
      <c r="Q8" s="127"/>
      <c r="R8" s="127"/>
      <c r="S8" s="127"/>
      <c r="T8" s="127"/>
      <c r="U8" s="127"/>
      <c r="V8" s="85"/>
      <c r="W8" s="80" t="s">
        <v>92</v>
      </c>
      <c r="X8" s="82">
        <v>235</v>
      </c>
      <c r="Y8" s="69"/>
      <c r="Z8" s="69"/>
      <c r="AA8" s="69"/>
      <c r="AB8" s="69"/>
      <c r="AC8" s="69"/>
      <c r="AD8" s="69"/>
    </row>
    <row r="9" spans="1:30" x14ac:dyDescent="0.25">
      <c r="A9" s="113"/>
      <c r="B9" s="119"/>
      <c r="C9" s="87"/>
      <c r="D9" s="120"/>
      <c r="E9" s="88"/>
      <c r="F9" s="88"/>
      <c r="G9" s="121"/>
      <c r="H9" s="87"/>
      <c r="I9" s="87"/>
      <c r="J9" s="87"/>
      <c r="K9" s="87"/>
      <c r="L9" s="87"/>
      <c r="M9" s="87"/>
      <c r="N9" s="87"/>
      <c r="O9" s="87"/>
      <c r="P9" s="87"/>
      <c r="Q9" s="121"/>
      <c r="R9" s="121"/>
      <c r="S9" s="121"/>
      <c r="T9" s="121"/>
      <c r="U9" s="121"/>
      <c r="V9" s="87"/>
      <c r="W9" s="87"/>
      <c r="X9" s="122"/>
      <c r="Y9" s="40"/>
      <c r="Z9" s="37"/>
      <c r="AA9" s="25"/>
      <c r="AB9" s="25"/>
      <c r="AC9" s="69"/>
      <c r="AD9" s="69"/>
    </row>
    <row r="10" spans="1:30" x14ac:dyDescent="0.25">
      <c r="A10" s="9"/>
      <c r="B10" s="72" t="s">
        <v>93</v>
      </c>
      <c r="C10" s="23" t="s">
        <v>36</v>
      </c>
      <c r="D10" s="73" t="s">
        <v>37</v>
      </c>
      <c r="E10" s="74" t="s">
        <v>1</v>
      </c>
      <c r="F10" s="25"/>
      <c r="G10" s="75" t="s">
        <v>38</v>
      </c>
      <c r="H10" s="76" t="s">
        <v>39</v>
      </c>
      <c r="I10" s="76" t="s">
        <v>31</v>
      </c>
      <c r="J10" s="18" t="s">
        <v>40</v>
      </c>
      <c r="K10" s="77" t="s">
        <v>41</v>
      </c>
      <c r="L10" s="77" t="s">
        <v>42</v>
      </c>
      <c r="M10" s="75" t="s">
        <v>43</v>
      </c>
      <c r="N10" s="75" t="s">
        <v>30</v>
      </c>
      <c r="O10" s="76" t="s">
        <v>44</v>
      </c>
      <c r="P10" s="75" t="s">
        <v>39</v>
      </c>
      <c r="Q10" s="126" t="s">
        <v>17</v>
      </c>
      <c r="R10" s="126">
        <v>1</v>
      </c>
      <c r="S10" s="126">
        <v>2</v>
      </c>
      <c r="T10" s="126">
        <v>3</v>
      </c>
      <c r="U10" s="126" t="s">
        <v>45</v>
      </c>
      <c r="V10" s="18" t="s">
        <v>22</v>
      </c>
      <c r="W10" s="17" t="s">
        <v>46</v>
      </c>
      <c r="X10" s="17" t="s">
        <v>47</v>
      </c>
      <c r="Y10" s="69"/>
      <c r="Z10" s="69"/>
      <c r="AA10" s="69"/>
      <c r="AB10" s="69"/>
      <c r="AC10" s="69"/>
      <c r="AD10" s="69"/>
    </row>
    <row r="11" spans="1:30" x14ac:dyDescent="0.25">
      <c r="A11" s="24"/>
      <c r="B11" s="78" t="s">
        <v>94</v>
      </c>
      <c r="C11" s="79" t="s">
        <v>95</v>
      </c>
      <c r="D11" s="80" t="s">
        <v>49</v>
      </c>
      <c r="E11" s="81" t="s">
        <v>52</v>
      </c>
      <c r="F11" s="140"/>
      <c r="G11" s="82"/>
      <c r="H11" s="84"/>
      <c r="I11" s="82">
        <v>1</v>
      </c>
      <c r="J11" s="83"/>
      <c r="K11" s="83"/>
      <c r="L11" s="83" t="s">
        <v>48</v>
      </c>
      <c r="M11" s="83">
        <v>1</v>
      </c>
      <c r="N11" s="82"/>
      <c r="O11" s="84"/>
      <c r="P11" s="82">
        <v>1</v>
      </c>
      <c r="Q11" s="127"/>
      <c r="R11" s="127"/>
      <c r="S11" s="127"/>
      <c r="T11" s="127"/>
      <c r="U11" s="127"/>
      <c r="V11" s="85"/>
      <c r="W11" s="80" t="s">
        <v>96</v>
      </c>
      <c r="X11" s="82">
        <v>300</v>
      </c>
      <c r="Y11" s="69"/>
      <c r="Z11" s="69"/>
      <c r="AA11" s="69"/>
      <c r="AB11" s="69"/>
      <c r="AC11" s="69"/>
      <c r="AD11" s="69"/>
    </row>
    <row r="12" spans="1:30" x14ac:dyDescent="0.25">
      <c r="A12" s="113"/>
      <c r="B12" s="119"/>
      <c r="C12" s="87"/>
      <c r="D12" s="120"/>
      <c r="E12" s="88"/>
      <c r="F12" s="88"/>
      <c r="G12" s="121"/>
      <c r="H12" s="87"/>
      <c r="I12" s="87"/>
      <c r="J12" s="87"/>
      <c r="K12" s="87"/>
      <c r="L12" s="87"/>
      <c r="M12" s="87"/>
      <c r="N12" s="87"/>
      <c r="O12" s="87"/>
      <c r="P12" s="87"/>
      <c r="Q12" s="121"/>
      <c r="R12" s="121"/>
      <c r="S12" s="121"/>
      <c r="T12" s="121"/>
      <c r="U12" s="121"/>
      <c r="V12" s="87"/>
      <c r="W12" s="87"/>
      <c r="X12" s="122"/>
      <c r="Y12" s="40"/>
      <c r="Z12" s="37"/>
      <c r="AA12" s="25"/>
      <c r="AB12" s="25"/>
      <c r="AC12" s="69"/>
      <c r="AD12" s="69"/>
    </row>
    <row r="13" spans="1:30" x14ac:dyDescent="0.25">
      <c r="A13" s="9"/>
      <c r="B13" s="72" t="s">
        <v>97</v>
      </c>
      <c r="C13" s="23" t="s">
        <v>36</v>
      </c>
      <c r="D13" s="73" t="s">
        <v>37</v>
      </c>
      <c r="E13" s="74" t="s">
        <v>1</v>
      </c>
      <c r="F13" s="25"/>
      <c r="G13" s="75" t="s">
        <v>38</v>
      </c>
      <c r="H13" s="76" t="s">
        <v>39</v>
      </c>
      <c r="I13" s="76" t="s">
        <v>31</v>
      </c>
      <c r="J13" s="18" t="s">
        <v>40</v>
      </c>
      <c r="K13" s="77" t="s">
        <v>41</v>
      </c>
      <c r="L13" s="77" t="s">
        <v>42</v>
      </c>
      <c r="M13" s="75" t="s">
        <v>43</v>
      </c>
      <c r="N13" s="75" t="s">
        <v>30</v>
      </c>
      <c r="O13" s="76" t="s">
        <v>44</v>
      </c>
      <c r="P13" s="75" t="s">
        <v>39</v>
      </c>
      <c r="Q13" s="126" t="s">
        <v>17</v>
      </c>
      <c r="R13" s="126">
        <v>1</v>
      </c>
      <c r="S13" s="126">
        <v>2</v>
      </c>
      <c r="T13" s="126">
        <v>3</v>
      </c>
      <c r="U13" s="126" t="s">
        <v>45</v>
      </c>
      <c r="V13" s="18" t="s">
        <v>22</v>
      </c>
      <c r="W13" s="17" t="s">
        <v>46</v>
      </c>
      <c r="X13" s="17" t="s">
        <v>47</v>
      </c>
      <c r="Y13" s="69"/>
      <c r="Z13" s="69"/>
      <c r="AA13" s="69"/>
      <c r="AB13" s="69"/>
      <c r="AC13" s="69"/>
      <c r="AD13" s="69"/>
    </row>
    <row r="14" spans="1:30" x14ac:dyDescent="0.25">
      <c r="A14" s="24"/>
      <c r="B14" s="78" t="s">
        <v>98</v>
      </c>
      <c r="C14" s="79" t="s">
        <v>99</v>
      </c>
      <c r="D14" s="80" t="s">
        <v>49</v>
      </c>
      <c r="E14" s="98" t="s">
        <v>52</v>
      </c>
      <c r="F14" s="67"/>
      <c r="G14" s="82"/>
      <c r="H14" s="84"/>
      <c r="I14" s="82">
        <v>1</v>
      </c>
      <c r="J14" s="83" t="s">
        <v>50</v>
      </c>
      <c r="K14" s="83">
        <v>6</v>
      </c>
      <c r="L14" s="83"/>
      <c r="M14" s="83">
        <v>1</v>
      </c>
      <c r="N14" s="82"/>
      <c r="O14" s="84"/>
      <c r="P14" s="82">
        <v>1</v>
      </c>
      <c r="Q14" s="127" t="s">
        <v>122</v>
      </c>
      <c r="R14" s="127" t="s">
        <v>129</v>
      </c>
      <c r="S14" s="127" t="s">
        <v>125</v>
      </c>
      <c r="T14" s="127"/>
      <c r="U14" s="127" t="s">
        <v>128</v>
      </c>
      <c r="V14" s="85">
        <v>0.5</v>
      </c>
      <c r="W14" s="78" t="s">
        <v>96</v>
      </c>
      <c r="X14" s="82">
        <v>750</v>
      </c>
      <c r="Y14" s="69"/>
      <c r="Z14" s="69"/>
      <c r="AA14" s="69"/>
      <c r="AB14" s="69"/>
      <c r="AC14" s="69"/>
      <c r="AD14" s="69"/>
    </row>
    <row r="15" spans="1:30" x14ac:dyDescent="0.25">
      <c r="A15" s="24"/>
      <c r="B15" s="78" t="s">
        <v>100</v>
      </c>
      <c r="C15" s="79" t="s">
        <v>101</v>
      </c>
      <c r="D15" s="80" t="s">
        <v>49</v>
      </c>
      <c r="E15" s="98" t="s">
        <v>52</v>
      </c>
      <c r="F15" s="91"/>
      <c r="G15" s="82">
        <v>1</v>
      </c>
      <c r="H15" s="84"/>
      <c r="I15" s="82"/>
      <c r="J15" s="83" t="s">
        <v>50</v>
      </c>
      <c r="K15" s="83">
        <v>2</v>
      </c>
      <c r="L15" s="83" t="s">
        <v>48</v>
      </c>
      <c r="M15" s="83">
        <v>1</v>
      </c>
      <c r="N15" s="82"/>
      <c r="O15" s="84">
        <v>1</v>
      </c>
      <c r="P15" s="82">
        <v>6</v>
      </c>
      <c r="Q15" s="127" t="s">
        <v>135</v>
      </c>
      <c r="R15" s="127" t="s">
        <v>130</v>
      </c>
      <c r="S15" s="127" t="s">
        <v>131</v>
      </c>
      <c r="T15" s="127" t="s">
        <v>132</v>
      </c>
      <c r="U15" s="127" t="s">
        <v>125</v>
      </c>
      <c r="V15" s="85">
        <v>0.71399999999999997</v>
      </c>
      <c r="W15" s="78" t="s">
        <v>96</v>
      </c>
      <c r="X15" s="82">
        <v>511</v>
      </c>
      <c r="Y15" s="69"/>
      <c r="Z15" s="69"/>
      <c r="AA15" s="69"/>
      <c r="AB15" s="69"/>
      <c r="AC15" s="69"/>
      <c r="AD15" s="69"/>
    </row>
    <row r="16" spans="1:30" x14ac:dyDescent="0.25">
      <c r="A16" s="24"/>
      <c r="B16" s="23" t="s">
        <v>7</v>
      </c>
      <c r="C16" s="18"/>
      <c r="D16" s="17"/>
      <c r="E16" s="134"/>
      <c r="F16" s="135"/>
      <c r="G16" s="19">
        <v>2</v>
      </c>
      <c r="H16" s="19"/>
      <c r="I16" s="19">
        <v>1</v>
      </c>
      <c r="J16" s="18"/>
      <c r="K16" s="18"/>
      <c r="L16" s="18"/>
      <c r="M16" s="19">
        <v>2</v>
      </c>
      <c r="N16" s="19"/>
      <c r="O16" s="19">
        <v>1</v>
      </c>
      <c r="P16" s="19">
        <v>7</v>
      </c>
      <c r="Q16" s="86" t="s">
        <v>134</v>
      </c>
      <c r="R16" s="86" t="s">
        <v>133</v>
      </c>
      <c r="S16" s="86" t="s">
        <v>126</v>
      </c>
      <c r="T16" s="86" t="s">
        <v>132</v>
      </c>
      <c r="U16" s="86" t="s">
        <v>129</v>
      </c>
      <c r="V16" s="35">
        <v>0.66700000000000004</v>
      </c>
      <c r="W16" s="136"/>
      <c r="X16" s="86"/>
      <c r="Y16" s="69"/>
      <c r="Z16" s="69"/>
      <c r="AA16" s="69"/>
      <c r="AB16" s="69"/>
      <c r="AC16" s="69"/>
      <c r="AD16" s="69"/>
    </row>
    <row r="17" spans="1:30" x14ac:dyDescent="0.25">
      <c r="A17" s="113"/>
      <c r="B17" s="119"/>
      <c r="C17" s="87"/>
      <c r="D17" s="120"/>
      <c r="E17" s="88"/>
      <c r="F17" s="88"/>
      <c r="G17" s="137"/>
      <c r="H17" s="97"/>
      <c r="I17" s="87"/>
      <c r="J17" s="97"/>
      <c r="K17" s="97"/>
      <c r="L17" s="97"/>
      <c r="M17" s="97"/>
      <c r="N17" s="97"/>
      <c r="O17" s="97"/>
      <c r="P17" s="97"/>
      <c r="Q17" s="138"/>
      <c r="R17" s="138"/>
      <c r="S17" s="138"/>
      <c r="T17" s="138"/>
      <c r="U17" s="138"/>
      <c r="V17" s="97"/>
      <c r="W17" s="97"/>
      <c r="X17" s="139"/>
      <c r="Y17" s="40"/>
      <c r="Z17" s="37"/>
      <c r="AA17" s="25"/>
      <c r="AB17" s="25"/>
      <c r="AC17" s="69"/>
      <c r="AD17" s="69"/>
    </row>
    <row r="18" spans="1:30" x14ac:dyDescent="0.25">
      <c r="A18" s="24"/>
      <c r="B18" s="60"/>
      <c r="C18" s="37"/>
      <c r="D18" s="60"/>
      <c r="E18" s="89"/>
      <c r="G18" s="37"/>
      <c r="H18" s="40"/>
      <c r="I18" s="37"/>
      <c r="J18" s="25"/>
      <c r="K18" s="25"/>
      <c r="L18" s="25"/>
      <c r="M18" s="37"/>
      <c r="N18" s="37"/>
      <c r="O18" s="37"/>
      <c r="P18" s="37"/>
      <c r="Q18" s="129"/>
      <c r="R18" s="129"/>
      <c r="S18" s="129"/>
      <c r="T18" s="129"/>
      <c r="U18" s="129"/>
      <c r="V18" s="37"/>
      <c r="W18" s="60"/>
      <c r="X18" s="37"/>
      <c r="Y18" s="69"/>
      <c r="Z18" s="69"/>
      <c r="AA18" s="69"/>
      <c r="AB18" s="69"/>
      <c r="AC18" s="69"/>
      <c r="AD18" s="69"/>
    </row>
    <row r="19" spans="1:30" x14ac:dyDescent="0.25">
      <c r="A19" s="24"/>
      <c r="B19" s="60"/>
      <c r="C19" s="37"/>
      <c r="D19" s="60"/>
      <c r="E19" s="89"/>
      <c r="G19" s="37"/>
      <c r="H19" s="40"/>
      <c r="I19" s="37"/>
      <c r="J19" s="25"/>
      <c r="K19" s="25"/>
      <c r="L19" s="25"/>
      <c r="M19" s="37"/>
      <c r="N19" s="37"/>
      <c r="O19" s="37"/>
      <c r="P19" s="37"/>
      <c r="Q19" s="129"/>
      <c r="R19" s="129"/>
      <c r="S19" s="129"/>
      <c r="T19" s="129"/>
      <c r="U19" s="129"/>
      <c r="V19" s="37"/>
      <c r="W19" s="60"/>
      <c r="X19" s="37"/>
      <c r="Y19" s="69"/>
      <c r="Z19" s="69"/>
      <c r="AA19" s="69"/>
      <c r="AB19" s="69"/>
      <c r="AC19" s="69"/>
      <c r="AD19" s="69"/>
    </row>
    <row r="20" spans="1:30" x14ac:dyDescent="0.25">
      <c r="A20" s="24"/>
      <c r="B20" s="60"/>
      <c r="C20" s="37"/>
      <c r="D20" s="60"/>
      <c r="E20" s="89"/>
      <c r="G20" s="37"/>
      <c r="H20" s="40"/>
      <c r="I20" s="37"/>
      <c r="J20" s="25"/>
      <c r="K20" s="25"/>
      <c r="L20" s="25"/>
      <c r="M20" s="37"/>
      <c r="N20" s="37"/>
      <c r="O20" s="37"/>
      <c r="P20" s="37"/>
      <c r="Q20" s="129"/>
      <c r="R20" s="129"/>
      <c r="S20" s="129"/>
      <c r="T20" s="129"/>
      <c r="U20" s="129"/>
      <c r="V20" s="37"/>
      <c r="W20" s="60"/>
      <c r="X20" s="37"/>
      <c r="Y20" s="69"/>
      <c r="Z20" s="69"/>
      <c r="AA20" s="69"/>
      <c r="AB20" s="69"/>
      <c r="AC20" s="69"/>
      <c r="AD20" s="69"/>
    </row>
    <row r="21" spans="1:30" x14ac:dyDescent="0.25">
      <c r="A21" s="24"/>
      <c r="B21" s="60"/>
      <c r="C21" s="37"/>
      <c r="D21" s="60"/>
      <c r="E21" s="89"/>
      <c r="G21" s="37"/>
      <c r="H21" s="40"/>
      <c r="I21" s="37"/>
      <c r="J21" s="25"/>
      <c r="K21" s="25"/>
      <c r="L21" s="25"/>
      <c r="M21" s="37"/>
      <c r="N21" s="37"/>
      <c r="O21" s="37"/>
      <c r="P21" s="37"/>
      <c r="Q21" s="129"/>
      <c r="R21" s="129"/>
      <c r="S21" s="129"/>
      <c r="T21" s="129"/>
      <c r="U21" s="129"/>
      <c r="V21" s="37"/>
      <c r="W21" s="60"/>
      <c r="X21" s="37"/>
      <c r="Y21" s="69"/>
      <c r="Z21" s="69"/>
      <c r="AA21" s="69"/>
      <c r="AB21" s="69"/>
      <c r="AC21" s="69"/>
      <c r="AD21" s="69"/>
    </row>
    <row r="22" spans="1:30" x14ac:dyDescent="0.25">
      <c r="A22" s="24"/>
      <c r="B22" s="60"/>
      <c r="C22" s="37"/>
      <c r="D22" s="60"/>
      <c r="E22" s="89"/>
      <c r="G22" s="37"/>
      <c r="H22" s="40"/>
      <c r="I22" s="37"/>
      <c r="J22" s="25"/>
      <c r="K22" s="25"/>
      <c r="L22" s="25"/>
      <c r="M22" s="37"/>
      <c r="N22" s="37"/>
      <c r="O22" s="37"/>
      <c r="P22" s="37"/>
      <c r="Q22" s="129"/>
      <c r="R22" s="129"/>
      <c r="S22" s="129"/>
      <c r="T22" s="129"/>
      <c r="U22" s="129"/>
      <c r="V22" s="37"/>
      <c r="W22" s="60"/>
      <c r="X22" s="37"/>
      <c r="Y22" s="69"/>
      <c r="Z22" s="69"/>
      <c r="AA22" s="69"/>
      <c r="AB22" s="69"/>
      <c r="AC22" s="69"/>
      <c r="AD22" s="69"/>
    </row>
    <row r="23" spans="1:30" x14ac:dyDescent="0.25">
      <c r="A23" s="24"/>
      <c r="B23" s="60"/>
      <c r="C23" s="37"/>
      <c r="D23" s="60"/>
      <c r="E23" s="89"/>
      <c r="G23" s="37"/>
      <c r="H23" s="40"/>
      <c r="I23" s="37"/>
      <c r="J23" s="25"/>
      <c r="K23" s="25"/>
      <c r="L23" s="25"/>
      <c r="M23" s="37"/>
      <c r="N23" s="37"/>
      <c r="O23" s="37"/>
      <c r="P23" s="37"/>
      <c r="Q23" s="129"/>
      <c r="R23" s="129"/>
      <c r="S23" s="129"/>
      <c r="T23" s="129"/>
      <c r="U23" s="129"/>
      <c r="V23" s="37"/>
      <c r="W23" s="60"/>
      <c r="X23" s="37"/>
      <c r="Y23" s="69"/>
      <c r="Z23" s="69"/>
      <c r="AA23" s="69"/>
      <c r="AB23" s="69"/>
      <c r="AC23" s="69"/>
      <c r="AD23" s="69"/>
    </row>
    <row r="24" spans="1:30" x14ac:dyDescent="0.25">
      <c r="A24" s="24"/>
      <c r="B24" s="60"/>
      <c r="C24" s="37"/>
      <c r="D24" s="60"/>
      <c r="E24" s="89"/>
      <c r="G24" s="37"/>
      <c r="H24" s="40"/>
      <c r="I24" s="37"/>
      <c r="J24" s="25"/>
      <c r="K24" s="25"/>
      <c r="L24" s="25"/>
      <c r="M24" s="37"/>
      <c r="N24" s="37"/>
      <c r="O24" s="37"/>
      <c r="P24" s="37"/>
      <c r="Q24" s="129"/>
      <c r="R24" s="129"/>
      <c r="S24" s="129"/>
      <c r="T24" s="129"/>
      <c r="U24" s="129"/>
      <c r="V24" s="37"/>
      <c r="W24" s="60"/>
      <c r="X24" s="37"/>
      <c r="Y24" s="69"/>
      <c r="Z24" s="69"/>
      <c r="AA24" s="69"/>
      <c r="AB24" s="69"/>
      <c r="AC24" s="69"/>
      <c r="AD24" s="69"/>
    </row>
    <row r="25" spans="1:30" x14ac:dyDescent="0.25">
      <c r="A25" s="24"/>
      <c r="B25" s="60"/>
      <c r="C25" s="37"/>
      <c r="D25" s="60"/>
      <c r="E25" s="89"/>
      <c r="G25" s="37"/>
      <c r="H25" s="40"/>
      <c r="I25" s="37"/>
      <c r="J25" s="25"/>
      <c r="K25" s="25"/>
      <c r="L25" s="25"/>
      <c r="M25" s="37"/>
      <c r="N25" s="37"/>
      <c r="O25" s="37"/>
      <c r="P25" s="37"/>
      <c r="Q25" s="129"/>
      <c r="R25" s="129"/>
      <c r="S25" s="129"/>
      <c r="T25" s="129"/>
      <c r="U25" s="129"/>
      <c r="V25" s="37"/>
      <c r="W25" s="60"/>
      <c r="X25" s="37"/>
      <c r="Y25" s="69"/>
      <c r="Z25" s="69"/>
      <c r="AA25" s="69"/>
      <c r="AB25" s="69"/>
      <c r="AC25" s="69"/>
      <c r="AD25" s="69"/>
    </row>
    <row r="26" spans="1:30" x14ac:dyDescent="0.25">
      <c r="A26" s="24"/>
      <c r="B26" s="60"/>
      <c r="C26" s="37"/>
      <c r="D26" s="60"/>
      <c r="E26" s="89"/>
      <c r="G26" s="37"/>
      <c r="H26" s="40"/>
      <c r="I26" s="37"/>
      <c r="J26" s="25"/>
      <c r="K26" s="25"/>
      <c r="L26" s="25"/>
      <c r="M26" s="37"/>
      <c r="N26" s="37"/>
      <c r="O26" s="37"/>
      <c r="P26" s="37"/>
      <c r="Q26" s="129"/>
      <c r="R26" s="129"/>
      <c r="S26" s="129"/>
      <c r="T26" s="129"/>
      <c r="U26" s="129"/>
      <c r="V26" s="37"/>
      <c r="W26" s="60"/>
      <c r="X26" s="37"/>
      <c r="Y26" s="69"/>
      <c r="Z26" s="69"/>
      <c r="AA26" s="69"/>
      <c r="AB26" s="69"/>
      <c r="AC26" s="69"/>
      <c r="AD26" s="69"/>
    </row>
    <row r="27" spans="1:30" x14ac:dyDescent="0.25">
      <c r="A27" s="24"/>
      <c r="B27" s="60"/>
      <c r="C27" s="37"/>
      <c r="D27" s="60"/>
      <c r="E27" s="89"/>
      <c r="G27" s="37"/>
      <c r="H27" s="40"/>
      <c r="I27" s="37"/>
      <c r="J27" s="25"/>
      <c r="K27" s="25"/>
      <c r="L27" s="25"/>
      <c r="M27" s="37"/>
      <c r="N27" s="37"/>
      <c r="O27" s="37"/>
      <c r="P27" s="37"/>
      <c r="Q27" s="129"/>
      <c r="R27" s="129"/>
      <c r="S27" s="129"/>
      <c r="T27" s="129"/>
      <c r="U27" s="129"/>
      <c r="V27" s="37"/>
      <c r="W27" s="60"/>
      <c r="X27" s="37"/>
      <c r="Y27" s="69"/>
      <c r="Z27" s="69"/>
      <c r="AA27" s="69"/>
      <c r="AB27" s="69"/>
      <c r="AC27" s="69"/>
      <c r="AD27" s="69"/>
    </row>
    <row r="28" spans="1:30" x14ac:dyDescent="0.25">
      <c r="A28" s="24"/>
      <c r="B28" s="60"/>
      <c r="C28" s="37"/>
      <c r="D28" s="60"/>
      <c r="E28" s="89"/>
      <c r="G28" s="37"/>
      <c r="H28" s="40"/>
      <c r="I28" s="37"/>
      <c r="J28" s="25"/>
      <c r="K28" s="25"/>
      <c r="L28" s="25"/>
      <c r="M28" s="37"/>
      <c r="N28" s="37"/>
      <c r="O28" s="37"/>
      <c r="P28" s="37"/>
      <c r="Q28" s="129"/>
      <c r="R28" s="129"/>
      <c r="S28" s="129"/>
      <c r="T28" s="129"/>
      <c r="U28" s="129"/>
      <c r="V28" s="37"/>
      <c r="W28" s="60"/>
      <c r="X28" s="37"/>
      <c r="Y28" s="69"/>
      <c r="Z28" s="69"/>
      <c r="AA28" s="69"/>
      <c r="AB28" s="69"/>
      <c r="AC28" s="69"/>
      <c r="AD28" s="69"/>
    </row>
    <row r="29" spans="1:30" x14ac:dyDescent="0.25">
      <c r="A29" s="24"/>
      <c r="B29" s="60"/>
      <c r="C29" s="37"/>
      <c r="D29" s="60"/>
      <c r="E29" s="89"/>
      <c r="G29" s="37"/>
      <c r="H29" s="40"/>
      <c r="I29" s="37"/>
      <c r="J29" s="25"/>
      <c r="K29" s="25"/>
      <c r="L29" s="25"/>
      <c r="M29" s="37"/>
      <c r="N29" s="37"/>
      <c r="O29" s="37"/>
      <c r="P29" s="37"/>
      <c r="Q29" s="129"/>
      <c r="R29" s="129"/>
      <c r="S29" s="129"/>
      <c r="T29" s="129"/>
      <c r="U29" s="129"/>
      <c r="V29" s="37"/>
      <c r="W29" s="60"/>
      <c r="X29" s="37"/>
      <c r="Y29" s="69"/>
      <c r="Z29" s="69"/>
      <c r="AA29" s="69"/>
      <c r="AB29" s="69"/>
      <c r="AC29" s="69"/>
      <c r="AD29" s="69"/>
    </row>
    <row r="30" spans="1:30" x14ac:dyDescent="0.25">
      <c r="A30" s="24"/>
      <c r="B30" s="60"/>
      <c r="C30" s="37"/>
      <c r="D30" s="60"/>
      <c r="E30" s="89"/>
      <c r="G30" s="37"/>
      <c r="H30" s="40"/>
      <c r="I30" s="37"/>
      <c r="J30" s="25"/>
      <c r="K30" s="25"/>
      <c r="L30" s="25"/>
      <c r="M30" s="37"/>
      <c r="N30" s="37"/>
      <c r="O30" s="37"/>
      <c r="P30" s="37"/>
      <c r="Q30" s="129"/>
      <c r="R30" s="129"/>
      <c r="S30" s="129"/>
      <c r="T30" s="129"/>
      <c r="U30" s="129"/>
      <c r="V30" s="37"/>
      <c r="W30" s="60"/>
      <c r="X30" s="37"/>
      <c r="Y30" s="69"/>
      <c r="Z30" s="69"/>
      <c r="AA30" s="69"/>
      <c r="AB30" s="69"/>
      <c r="AC30" s="69"/>
      <c r="AD30" s="69"/>
    </row>
    <row r="31" spans="1:30" x14ac:dyDescent="0.25">
      <c r="A31" s="24"/>
      <c r="B31" s="60"/>
      <c r="C31" s="37"/>
      <c r="D31" s="60"/>
      <c r="E31" s="89"/>
      <c r="G31" s="37"/>
      <c r="H31" s="40"/>
      <c r="I31" s="37"/>
      <c r="J31" s="25"/>
      <c r="K31" s="25"/>
      <c r="L31" s="25"/>
      <c r="M31" s="37"/>
      <c r="N31" s="37"/>
      <c r="O31" s="37"/>
      <c r="P31" s="37"/>
      <c r="Q31" s="129"/>
      <c r="R31" s="129"/>
      <c r="S31" s="129"/>
      <c r="T31" s="129"/>
      <c r="U31" s="129"/>
      <c r="V31" s="37"/>
      <c r="W31" s="60"/>
      <c r="X31" s="37"/>
      <c r="Y31" s="69"/>
      <c r="Z31" s="69"/>
      <c r="AA31" s="69"/>
      <c r="AB31" s="69"/>
      <c r="AC31" s="69"/>
      <c r="AD31" s="69"/>
    </row>
    <row r="32" spans="1:30" x14ac:dyDescent="0.25">
      <c r="A32" s="24"/>
      <c r="B32" s="60"/>
      <c r="C32" s="37"/>
      <c r="D32" s="60"/>
      <c r="E32" s="89"/>
      <c r="G32" s="37"/>
      <c r="H32" s="40"/>
      <c r="I32" s="37"/>
      <c r="J32" s="25"/>
      <c r="K32" s="25"/>
      <c r="L32" s="25"/>
      <c r="M32" s="37"/>
      <c r="N32" s="37"/>
      <c r="O32" s="37"/>
      <c r="P32" s="37"/>
      <c r="Q32" s="129"/>
      <c r="R32" s="129"/>
      <c r="S32" s="129"/>
      <c r="T32" s="129"/>
      <c r="U32" s="129"/>
      <c r="V32" s="37"/>
      <c r="W32" s="60"/>
      <c r="X32" s="37"/>
      <c r="Y32" s="69"/>
      <c r="Z32" s="69"/>
      <c r="AA32" s="69"/>
      <c r="AB32" s="69"/>
      <c r="AC32" s="69"/>
      <c r="AD32" s="69"/>
    </row>
    <row r="33" spans="1:30" x14ac:dyDescent="0.25">
      <c r="A33" s="24"/>
      <c r="B33" s="60"/>
      <c r="C33" s="37"/>
      <c r="D33" s="60"/>
      <c r="E33" s="89"/>
      <c r="G33" s="37"/>
      <c r="H33" s="40"/>
      <c r="I33" s="37"/>
      <c r="J33" s="25"/>
      <c r="K33" s="25"/>
      <c r="L33" s="25"/>
      <c r="M33" s="37"/>
      <c r="N33" s="37"/>
      <c r="O33" s="37"/>
      <c r="P33" s="37"/>
      <c r="Q33" s="129"/>
      <c r="R33" s="129"/>
      <c r="S33" s="129"/>
      <c r="T33" s="129"/>
      <c r="U33" s="129"/>
      <c r="V33" s="37"/>
      <c r="W33" s="60"/>
      <c r="X33" s="37"/>
      <c r="Y33" s="69"/>
      <c r="Z33" s="69"/>
      <c r="AA33" s="69"/>
      <c r="AB33" s="69"/>
      <c r="AC33" s="69"/>
      <c r="AD33" s="69"/>
    </row>
    <row r="34" spans="1:30" x14ac:dyDescent="0.25">
      <c r="A34" s="24"/>
      <c r="B34" s="60"/>
      <c r="C34" s="37"/>
      <c r="D34" s="60"/>
      <c r="E34" s="89"/>
      <c r="G34" s="37"/>
      <c r="H34" s="40"/>
      <c r="I34" s="37"/>
      <c r="J34" s="25"/>
      <c r="K34" s="25"/>
      <c r="L34" s="25"/>
      <c r="M34" s="37"/>
      <c r="N34" s="37"/>
      <c r="O34" s="37"/>
      <c r="P34" s="37"/>
      <c r="Q34" s="129"/>
      <c r="R34" s="129"/>
      <c r="S34" s="129"/>
      <c r="T34" s="129"/>
      <c r="U34" s="129"/>
      <c r="V34" s="37"/>
      <c r="W34" s="60"/>
      <c r="X34" s="37"/>
      <c r="Y34" s="69"/>
      <c r="Z34" s="69"/>
      <c r="AA34" s="69"/>
      <c r="AB34" s="69"/>
      <c r="AC34" s="69"/>
      <c r="AD34" s="69"/>
    </row>
    <row r="35" spans="1:30" x14ac:dyDescent="0.25">
      <c r="A35" s="24"/>
      <c r="B35" s="60"/>
      <c r="C35" s="37"/>
      <c r="D35" s="60"/>
      <c r="E35" s="89"/>
      <c r="G35" s="37"/>
      <c r="H35" s="40"/>
      <c r="I35" s="37"/>
      <c r="J35" s="25"/>
      <c r="K35" s="25"/>
      <c r="L35" s="25"/>
      <c r="M35" s="37"/>
      <c r="N35" s="37"/>
      <c r="O35" s="37"/>
      <c r="P35" s="37"/>
      <c r="Q35" s="129"/>
      <c r="R35" s="129"/>
      <c r="S35" s="129"/>
      <c r="T35" s="129"/>
      <c r="U35" s="129"/>
      <c r="V35" s="37"/>
      <c r="W35" s="60"/>
      <c r="X35" s="37"/>
      <c r="Y35" s="69"/>
      <c r="Z35" s="69"/>
      <c r="AA35" s="69"/>
      <c r="AB35" s="69"/>
      <c r="AC35" s="69"/>
      <c r="AD35" s="69"/>
    </row>
    <row r="36" spans="1:30" x14ac:dyDescent="0.25">
      <c r="A36" s="24"/>
      <c r="B36" s="60"/>
      <c r="C36" s="37"/>
      <c r="D36" s="60"/>
      <c r="E36" s="89"/>
      <c r="G36" s="37"/>
      <c r="H36" s="40"/>
      <c r="I36" s="37"/>
      <c r="J36" s="25"/>
      <c r="K36" s="25"/>
      <c r="L36" s="25"/>
      <c r="M36" s="37"/>
      <c r="N36" s="37"/>
      <c r="O36" s="37"/>
      <c r="P36" s="37"/>
      <c r="Q36" s="129"/>
      <c r="R36" s="129"/>
      <c r="S36" s="129"/>
      <c r="T36" s="129"/>
      <c r="U36" s="129"/>
      <c r="V36" s="37"/>
      <c r="W36" s="60"/>
      <c r="X36" s="37"/>
      <c r="Y36" s="69"/>
      <c r="Z36" s="69"/>
      <c r="AA36" s="69"/>
      <c r="AB36" s="69"/>
      <c r="AC36" s="69"/>
      <c r="AD36" s="69"/>
    </row>
    <row r="37" spans="1:30" x14ac:dyDescent="0.25">
      <c r="A37" s="24"/>
      <c r="B37" s="60"/>
      <c r="C37" s="37"/>
      <c r="D37" s="60"/>
      <c r="E37" s="89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129"/>
      <c r="R37" s="129"/>
      <c r="S37" s="129"/>
      <c r="T37" s="129"/>
      <c r="U37" s="129"/>
      <c r="V37" s="37"/>
      <c r="W37" s="60"/>
      <c r="X37" s="37"/>
      <c r="Y37" s="69"/>
      <c r="Z37" s="69"/>
      <c r="AA37" s="69"/>
      <c r="AB37" s="69"/>
      <c r="AC37" s="69"/>
      <c r="AD37" s="69"/>
    </row>
    <row r="38" spans="1:30" x14ac:dyDescent="0.25">
      <c r="A38" s="24"/>
      <c r="B38" s="60"/>
      <c r="C38" s="37"/>
      <c r="D38" s="60"/>
      <c r="E38" s="89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129"/>
      <c r="R38" s="129"/>
      <c r="S38" s="129"/>
      <c r="T38" s="129"/>
      <c r="U38" s="129"/>
      <c r="V38" s="37"/>
      <c r="W38" s="60"/>
      <c r="X38" s="37"/>
      <c r="Y38" s="69"/>
      <c r="Z38" s="69"/>
      <c r="AA38" s="69"/>
      <c r="AB38" s="69"/>
      <c r="AC38" s="69"/>
      <c r="AD38" s="69"/>
    </row>
    <row r="39" spans="1:30" x14ac:dyDescent="0.25">
      <c r="A39" s="24"/>
      <c r="B39" s="60"/>
      <c r="C39" s="37"/>
      <c r="D39" s="60"/>
      <c r="E39" s="89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129"/>
      <c r="R39" s="129"/>
      <c r="S39" s="129"/>
      <c r="T39" s="129"/>
      <c r="U39" s="129"/>
      <c r="V39" s="37"/>
      <c r="W39" s="60"/>
      <c r="X39" s="37"/>
      <c r="Y39" s="69"/>
      <c r="Z39" s="69"/>
      <c r="AA39" s="69"/>
      <c r="AB39" s="69"/>
      <c r="AC39" s="69"/>
      <c r="AD39" s="69"/>
    </row>
    <row r="40" spans="1:30" x14ac:dyDescent="0.25">
      <c r="A40" s="24"/>
      <c r="B40" s="60"/>
      <c r="C40" s="37"/>
      <c r="D40" s="60"/>
      <c r="E40" s="89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129"/>
      <c r="R40" s="129"/>
      <c r="S40" s="129"/>
      <c r="T40" s="129"/>
      <c r="U40" s="129"/>
      <c r="V40" s="37"/>
      <c r="W40" s="60"/>
      <c r="X40" s="37"/>
      <c r="Y40" s="69"/>
      <c r="Z40" s="69"/>
      <c r="AA40" s="69"/>
      <c r="AB40" s="69"/>
      <c r="AC40" s="69"/>
      <c r="AD40" s="69"/>
    </row>
    <row r="41" spans="1:30" x14ac:dyDescent="0.25">
      <c r="A41" s="24"/>
      <c r="B41" s="60"/>
      <c r="C41" s="37"/>
      <c r="D41" s="60"/>
      <c r="E41" s="89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129"/>
      <c r="R41" s="129"/>
      <c r="S41" s="129"/>
      <c r="T41" s="129"/>
      <c r="U41" s="129"/>
      <c r="V41" s="37"/>
      <c r="W41" s="60"/>
      <c r="X41" s="37"/>
      <c r="Y41" s="69"/>
      <c r="Z41" s="69"/>
      <c r="AA41" s="69"/>
      <c r="AB41" s="69"/>
      <c r="AC41" s="69"/>
      <c r="AD41" s="69"/>
    </row>
    <row r="42" spans="1:30" x14ac:dyDescent="0.25">
      <c r="A42" s="24"/>
      <c r="B42" s="60"/>
      <c r="C42" s="37"/>
      <c r="D42" s="60"/>
      <c r="E42" s="89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129"/>
      <c r="R42" s="129"/>
      <c r="S42" s="129"/>
      <c r="T42" s="129"/>
      <c r="U42" s="129"/>
      <c r="V42" s="37"/>
      <c r="W42" s="60"/>
      <c r="X42" s="37"/>
      <c r="Y42" s="69"/>
      <c r="Z42" s="69"/>
      <c r="AA42" s="69"/>
      <c r="AB42" s="69"/>
      <c r="AC42" s="69"/>
      <c r="AD42" s="69"/>
    </row>
    <row r="43" spans="1:30" x14ac:dyDescent="0.25">
      <c r="A43" s="24"/>
      <c r="B43" s="60"/>
      <c r="C43" s="37"/>
      <c r="D43" s="60"/>
      <c r="E43" s="89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129"/>
      <c r="R43" s="129"/>
      <c r="S43" s="129"/>
      <c r="T43" s="129"/>
      <c r="U43" s="129"/>
      <c r="V43" s="37"/>
      <c r="W43" s="60"/>
      <c r="X43" s="37"/>
      <c r="Y43" s="69"/>
      <c r="Z43" s="69"/>
      <c r="AA43" s="69"/>
      <c r="AB43" s="69"/>
      <c r="AC43" s="69"/>
      <c r="AD43" s="69"/>
    </row>
    <row r="44" spans="1:30" x14ac:dyDescent="0.25">
      <c r="A44" s="24"/>
      <c r="B44" s="60"/>
      <c r="C44" s="37"/>
      <c r="D44" s="60"/>
      <c r="E44" s="89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129"/>
      <c r="R44" s="129"/>
      <c r="S44" s="129"/>
      <c r="T44" s="129"/>
      <c r="U44" s="129"/>
      <c r="V44" s="37"/>
      <c r="W44" s="60"/>
      <c r="X44" s="37"/>
      <c r="Y44" s="69"/>
      <c r="Z44" s="69"/>
      <c r="AA44" s="69"/>
      <c r="AB44" s="69"/>
      <c r="AC44" s="69"/>
      <c r="AD44" s="69"/>
    </row>
    <row r="45" spans="1:30" x14ac:dyDescent="0.25">
      <c r="A45" s="24"/>
      <c r="B45" s="60"/>
      <c r="C45" s="37"/>
      <c r="D45" s="60"/>
      <c r="E45" s="89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129"/>
      <c r="R45" s="129"/>
      <c r="S45" s="129"/>
      <c r="T45" s="129"/>
      <c r="U45" s="129"/>
      <c r="V45" s="37"/>
      <c r="W45" s="60"/>
      <c r="X45" s="37"/>
      <c r="Y45" s="69"/>
      <c r="Z45" s="69"/>
      <c r="AA45" s="69"/>
      <c r="AB45" s="69"/>
      <c r="AC45" s="69"/>
      <c r="AD45" s="69"/>
    </row>
    <row r="46" spans="1:30" x14ac:dyDescent="0.25">
      <c r="A46" s="24"/>
      <c r="B46" s="60"/>
      <c r="C46" s="37"/>
      <c r="D46" s="60"/>
      <c r="E46" s="60"/>
      <c r="F46" s="25"/>
      <c r="G46" s="37"/>
      <c r="H46" s="40"/>
      <c r="I46" s="37"/>
      <c r="J46" s="25"/>
      <c r="K46" s="25"/>
      <c r="L46" s="25"/>
      <c r="M46" s="25"/>
      <c r="N46" s="59"/>
      <c r="O46" s="59"/>
      <c r="P46" s="25"/>
      <c r="Q46" s="130"/>
      <c r="R46" s="130"/>
      <c r="S46" s="130"/>
      <c r="T46" s="130"/>
      <c r="U46" s="130"/>
      <c r="V46" s="25"/>
      <c r="W46" s="60"/>
      <c r="X46" s="25"/>
      <c r="Y46" s="69"/>
      <c r="Z46" s="69"/>
      <c r="AA46" s="69"/>
      <c r="AB46" s="69"/>
      <c r="AC46" s="69"/>
      <c r="AD46" s="69"/>
    </row>
    <row r="47" spans="1:30" x14ac:dyDescent="0.25">
      <c r="A47" s="24"/>
      <c r="B47" s="60"/>
      <c r="C47" s="37"/>
      <c r="D47" s="60"/>
      <c r="E47" s="60"/>
      <c r="F47" s="25"/>
      <c r="G47" s="37"/>
      <c r="H47" s="40"/>
      <c r="I47" s="37"/>
      <c r="J47" s="25"/>
      <c r="K47" s="25"/>
      <c r="L47" s="25"/>
      <c r="M47" s="25"/>
      <c r="N47" s="59"/>
      <c r="O47" s="59"/>
      <c r="P47" s="25"/>
      <c r="Q47" s="130"/>
      <c r="R47" s="130"/>
      <c r="S47" s="130"/>
      <c r="T47" s="130"/>
      <c r="U47" s="130"/>
      <c r="V47" s="25"/>
      <c r="W47" s="60"/>
      <c r="X47" s="25"/>
      <c r="Y47" s="69"/>
      <c r="Z47" s="69"/>
      <c r="AA47" s="69"/>
      <c r="AB47" s="69"/>
      <c r="AC47" s="69"/>
      <c r="AD47" s="69"/>
    </row>
    <row r="48" spans="1:30" x14ac:dyDescent="0.25">
      <c r="A48" s="24"/>
      <c r="B48" s="60"/>
      <c r="C48" s="37"/>
      <c r="D48" s="60"/>
      <c r="E48" s="60"/>
      <c r="F48" s="25"/>
      <c r="G48" s="37"/>
      <c r="H48" s="40"/>
      <c r="I48" s="37"/>
      <c r="J48" s="25"/>
      <c r="K48" s="25"/>
      <c r="L48" s="25"/>
      <c r="M48" s="25"/>
      <c r="N48" s="59"/>
      <c r="O48" s="59"/>
      <c r="P48" s="25"/>
      <c r="Q48" s="130"/>
      <c r="R48" s="130"/>
      <c r="S48" s="130"/>
      <c r="T48" s="130"/>
      <c r="U48" s="130"/>
      <c r="V48" s="25"/>
      <c r="W48" s="60"/>
      <c r="X48" s="25"/>
      <c r="Y48" s="69"/>
      <c r="Z48" s="69"/>
      <c r="AA48" s="69"/>
      <c r="AB48" s="69"/>
      <c r="AC48" s="69"/>
      <c r="AD48" s="69"/>
    </row>
    <row r="49" spans="1:30" x14ac:dyDescent="0.25">
      <c r="A49" s="24"/>
      <c r="B49" s="60"/>
      <c r="C49" s="37"/>
      <c r="D49" s="60"/>
      <c r="E49" s="60"/>
      <c r="F49" s="25"/>
      <c r="G49" s="37"/>
      <c r="H49" s="40"/>
      <c r="I49" s="37"/>
      <c r="J49" s="25"/>
      <c r="K49" s="25"/>
      <c r="L49" s="25"/>
      <c r="M49" s="25"/>
      <c r="N49" s="59"/>
      <c r="O49" s="59"/>
      <c r="P49" s="25"/>
      <c r="Q49" s="130"/>
      <c r="R49" s="130"/>
      <c r="S49" s="130"/>
      <c r="T49" s="130"/>
      <c r="U49" s="130"/>
      <c r="V49" s="25"/>
      <c r="W49" s="60"/>
      <c r="X49" s="25"/>
      <c r="Y49" s="69"/>
      <c r="Z49" s="69"/>
      <c r="AA49" s="69"/>
      <c r="AB49" s="69"/>
      <c r="AC49" s="69"/>
      <c r="AD49" s="6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31"/>
      <c r="R50" s="131"/>
      <c r="S50" s="131"/>
      <c r="T50" s="131"/>
      <c r="U50" s="131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31"/>
      <c r="R51" s="131"/>
      <c r="S51" s="131"/>
      <c r="T51" s="131"/>
      <c r="U51" s="13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31"/>
      <c r="R52" s="131"/>
      <c r="S52" s="131"/>
      <c r="T52" s="131"/>
      <c r="U52" s="131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31"/>
      <c r="R53" s="131"/>
      <c r="S53" s="131"/>
      <c r="T53" s="131"/>
      <c r="U53" s="131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31"/>
      <c r="R54" s="131"/>
      <c r="S54" s="131"/>
      <c r="T54" s="131"/>
      <c r="U54" s="131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31"/>
      <c r="R55" s="131"/>
      <c r="S55" s="131"/>
      <c r="T55" s="131"/>
      <c r="U55" s="131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31"/>
      <c r="R56" s="131"/>
      <c r="S56" s="131"/>
      <c r="T56" s="131"/>
      <c r="U56" s="131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31"/>
      <c r="R57" s="131"/>
      <c r="S57" s="131"/>
      <c r="T57" s="131"/>
      <c r="U57" s="131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31"/>
      <c r="R58" s="131"/>
      <c r="S58" s="131"/>
      <c r="T58" s="131"/>
      <c r="U58" s="131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31"/>
      <c r="R59" s="131"/>
      <c r="S59" s="131"/>
      <c r="T59" s="131"/>
      <c r="U59" s="131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31"/>
      <c r="R60" s="131"/>
      <c r="S60" s="131"/>
      <c r="T60" s="131"/>
      <c r="U60" s="131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31"/>
      <c r="R61" s="131"/>
      <c r="S61" s="131"/>
      <c r="T61" s="131"/>
      <c r="U61" s="13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31"/>
      <c r="R62" s="131"/>
      <c r="S62" s="131"/>
      <c r="T62" s="131"/>
      <c r="U62" s="131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31"/>
      <c r="R63" s="131"/>
      <c r="S63" s="131"/>
      <c r="T63" s="131"/>
      <c r="U63" s="131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31"/>
      <c r="R64" s="131"/>
      <c r="S64" s="131"/>
      <c r="T64" s="131"/>
      <c r="U64" s="131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31"/>
      <c r="R65" s="131"/>
      <c r="S65" s="131"/>
      <c r="T65" s="131"/>
      <c r="U65" s="131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31"/>
      <c r="R66" s="131"/>
      <c r="S66" s="131"/>
      <c r="T66" s="131"/>
      <c r="U66" s="131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31"/>
      <c r="R67" s="131"/>
      <c r="S67" s="131"/>
      <c r="T67" s="131"/>
      <c r="U67" s="131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31"/>
      <c r="R68" s="131"/>
      <c r="S68" s="131"/>
      <c r="T68" s="131"/>
      <c r="U68" s="131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31"/>
      <c r="R69" s="131"/>
      <c r="S69" s="131"/>
      <c r="T69" s="131"/>
      <c r="U69" s="131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31"/>
      <c r="R70" s="131"/>
      <c r="S70" s="131"/>
      <c r="T70" s="131"/>
      <c r="U70" s="131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31"/>
      <c r="R71" s="131"/>
      <c r="S71" s="131"/>
      <c r="T71" s="131"/>
      <c r="U71" s="13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31"/>
      <c r="R72" s="131"/>
      <c r="S72" s="131"/>
      <c r="T72" s="131"/>
      <c r="U72" s="131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31"/>
      <c r="R73" s="131"/>
      <c r="S73" s="131"/>
      <c r="T73" s="131"/>
      <c r="U73" s="131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31"/>
      <c r="R74" s="131"/>
      <c r="S74" s="131"/>
      <c r="T74" s="131"/>
      <c r="U74" s="131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31"/>
      <c r="R75" s="131"/>
      <c r="S75" s="131"/>
      <c r="T75" s="131"/>
      <c r="U75" s="131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31"/>
      <c r="R76" s="131"/>
      <c r="S76" s="131"/>
      <c r="T76" s="131"/>
      <c r="U76" s="131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31"/>
      <c r="R77" s="131"/>
      <c r="S77" s="131"/>
      <c r="T77" s="131"/>
      <c r="U77" s="131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31"/>
      <c r="R78" s="131"/>
      <c r="S78" s="131"/>
      <c r="T78" s="131"/>
      <c r="U78" s="131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31"/>
      <c r="R79" s="131"/>
      <c r="S79" s="131"/>
      <c r="T79" s="131"/>
      <c r="U79" s="131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31"/>
      <c r="R80" s="131"/>
      <c r="S80" s="131"/>
      <c r="T80" s="131"/>
      <c r="U80" s="131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31"/>
      <c r="R81" s="131"/>
      <c r="S81" s="131"/>
      <c r="T81" s="131"/>
      <c r="U81" s="13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31"/>
      <c r="R82" s="131"/>
      <c r="S82" s="131"/>
      <c r="T82" s="131"/>
      <c r="U82" s="131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31"/>
      <c r="R83" s="131"/>
      <c r="S83" s="131"/>
      <c r="T83" s="131"/>
      <c r="U83" s="131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31"/>
      <c r="R84" s="131"/>
      <c r="S84" s="131"/>
      <c r="T84" s="131"/>
      <c r="U84" s="131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31"/>
      <c r="R85" s="131"/>
      <c r="S85" s="131"/>
      <c r="T85" s="131"/>
      <c r="U85" s="131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31"/>
      <c r="R86" s="131"/>
      <c r="S86" s="131"/>
      <c r="T86" s="131"/>
      <c r="U86" s="131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31"/>
      <c r="R87" s="131"/>
      <c r="S87" s="131"/>
      <c r="T87" s="131"/>
      <c r="U87" s="131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31"/>
      <c r="R88" s="131"/>
      <c r="S88" s="131"/>
      <c r="T88" s="131"/>
      <c r="U88" s="131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31"/>
      <c r="R89" s="131"/>
      <c r="S89" s="131"/>
      <c r="T89" s="131"/>
      <c r="U89" s="131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31"/>
      <c r="R90" s="131"/>
      <c r="S90" s="131"/>
      <c r="T90" s="131"/>
      <c r="U90" s="131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31"/>
      <c r="R91" s="131"/>
      <c r="S91" s="131"/>
      <c r="T91" s="131"/>
      <c r="U91" s="13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31"/>
      <c r="R92" s="131"/>
      <c r="S92" s="131"/>
      <c r="T92" s="131"/>
      <c r="U92" s="131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31"/>
      <c r="R93" s="131"/>
      <c r="S93" s="131"/>
      <c r="T93" s="131"/>
      <c r="U93" s="131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31"/>
      <c r="R94" s="131"/>
      <c r="S94" s="131"/>
      <c r="T94" s="131"/>
      <c r="U94" s="131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31"/>
      <c r="R95" s="131"/>
      <c r="S95" s="131"/>
      <c r="T95" s="131"/>
      <c r="U95" s="131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31"/>
      <c r="R96" s="131"/>
      <c r="S96" s="131"/>
      <c r="T96" s="131"/>
      <c r="U96" s="131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31"/>
      <c r="R97" s="131"/>
      <c r="S97" s="131"/>
      <c r="T97" s="131"/>
      <c r="U97" s="131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31"/>
      <c r="R98" s="131"/>
      <c r="S98" s="131"/>
      <c r="T98" s="131"/>
      <c r="U98" s="131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31"/>
      <c r="R99" s="131"/>
      <c r="S99" s="131"/>
      <c r="T99" s="131"/>
      <c r="U99" s="131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31"/>
      <c r="R100" s="131"/>
      <c r="S100" s="131"/>
      <c r="T100" s="131"/>
      <c r="U100" s="131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31"/>
      <c r="R101" s="131"/>
      <c r="S101" s="131"/>
      <c r="T101" s="131"/>
      <c r="U101" s="13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31"/>
      <c r="R102" s="131"/>
      <c r="S102" s="131"/>
      <c r="T102" s="131"/>
      <c r="U102" s="131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31"/>
      <c r="R103" s="131"/>
      <c r="S103" s="131"/>
      <c r="T103" s="131"/>
      <c r="U103" s="131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31"/>
      <c r="R104" s="131"/>
      <c r="S104" s="131"/>
      <c r="T104" s="131"/>
      <c r="U104" s="131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31"/>
      <c r="R105" s="131"/>
      <c r="S105" s="131"/>
      <c r="T105" s="131"/>
      <c r="U105" s="131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31"/>
      <c r="R106" s="131"/>
      <c r="S106" s="131"/>
      <c r="T106" s="131"/>
      <c r="U106" s="131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31"/>
      <c r="R107" s="131"/>
      <c r="S107" s="131"/>
      <c r="T107" s="131"/>
      <c r="U107" s="131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31"/>
      <c r="R108" s="131"/>
      <c r="S108" s="131"/>
      <c r="T108" s="131"/>
      <c r="U108" s="131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31"/>
      <c r="R109" s="131"/>
      <c r="S109" s="131"/>
      <c r="T109" s="131"/>
      <c r="U109" s="131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31"/>
      <c r="R110" s="131"/>
      <c r="S110" s="131"/>
      <c r="T110" s="131"/>
      <c r="U110" s="131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31"/>
      <c r="R111" s="131"/>
      <c r="S111" s="131"/>
      <c r="T111" s="131"/>
      <c r="U111" s="13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31"/>
      <c r="R112" s="131"/>
      <c r="S112" s="131"/>
      <c r="T112" s="131"/>
      <c r="U112" s="131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31"/>
      <c r="R113" s="131"/>
      <c r="S113" s="131"/>
      <c r="T113" s="131"/>
      <c r="U113" s="131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31"/>
      <c r="R114" s="131"/>
      <c r="S114" s="131"/>
      <c r="T114" s="131"/>
      <c r="U114" s="131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31"/>
      <c r="R115" s="131"/>
      <c r="S115" s="131"/>
      <c r="T115" s="131"/>
      <c r="U115" s="131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31"/>
      <c r="R116" s="131"/>
      <c r="S116" s="131"/>
      <c r="T116" s="131"/>
      <c r="U116" s="131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31"/>
      <c r="R117" s="131"/>
      <c r="S117" s="131"/>
      <c r="T117" s="131"/>
      <c r="U117" s="131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31"/>
      <c r="R118" s="131"/>
      <c r="S118" s="131"/>
      <c r="T118" s="131"/>
      <c r="U118" s="131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31"/>
      <c r="R119" s="131"/>
      <c r="S119" s="131"/>
      <c r="T119" s="131"/>
      <c r="U119" s="131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31"/>
      <c r="R120" s="131"/>
      <c r="S120" s="131"/>
      <c r="T120" s="131"/>
      <c r="U120" s="131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31"/>
      <c r="R121" s="131"/>
      <c r="S121" s="131"/>
      <c r="T121" s="131"/>
      <c r="U121" s="13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31"/>
      <c r="R122" s="131"/>
      <c r="S122" s="131"/>
      <c r="T122" s="131"/>
      <c r="U122" s="131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31"/>
      <c r="R123" s="131"/>
      <c r="S123" s="131"/>
      <c r="T123" s="131"/>
      <c r="U123" s="131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31"/>
      <c r="R124" s="131"/>
      <c r="S124" s="131"/>
      <c r="T124" s="131"/>
      <c r="U124" s="131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31"/>
      <c r="R125" s="131"/>
      <c r="S125" s="131"/>
      <c r="T125" s="131"/>
      <c r="U125" s="131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31"/>
      <c r="R126" s="131"/>
      <c r="S126" s="131"/>
      <c r="T126" s="131"/>
      <c r="U126" s="131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31"/>
      <c r="R127" s="131"/>
      <c r="S127" s="131"/>
      <c r="T127" s="131"/>
      <c r="U127" s="131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31"/>
      <c r="R128" s="131"/>
      <c r="S128" s="131"/>
      <c r="T128" s="131"/>
      <c r="U128" s="131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31"/>
      <c r="R129" s="131"/>
      <c r="S129" s="131"/>
      <c r="T129" s="131"/>
      <c r="U129" s="131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31"/>
      <c r="R130" s="131"/>
      <c r="S130" s="131"/>
      <c r="T130" s="131"/>
      <c r="U130" s="131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31"/>
      <c r="R131" s="131"/>
      <c r="S131" s="131"/>
      <c r="T131" s="131"/>
      <c r="U131" s="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31"/>
      <c r="R132" s="131"/>
      <c r="S132" s="131"/>
      <c r="T132" s="131"/>
      <c r="U132" s="131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31"/>
      <c r="R133" s="131"/>
      <c r="S133" s="131"/>
      <c r="T133" s="131"/>
      <c r="U133" s="131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31"/>
      <c r="R134" s="131"/>
      <c r="S134" s="131"/>
      <c r="T134" s="131"/>
      <c r="U134" s="131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31"/>
      <c r="R135" s="131"/>
      <c r="S135" s="131"/>
      <c r="T135" s="131"/>
      <c r="U135" s="131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31"/>
      <c r="R136" s="131"/>
      <c r="S136" s="131"/>
      <c r="T136" s="131"/>
      <c r="U136" s="131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31"/>
      <c r="R137" s="131"/>
      <c r="S137" s="131"/>
      <c r="T137" s="131"/>
      <c r="U137" s="131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31"/>
      <c r="R138" s="131"/>
      <c r="S138" s="131"/>
      <c r="T138" s="131"/>
      <c r="U138" s="131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31"/>
      <c r="R139" s="131"/>
      <c r="S139" s="131"/>
      <c r="T139" s="131"/>
      <c r="U139" s="131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31"/>
      <c r="R140" s="131"/>
      <c r="S140" s="131"/>
      <c r="T140" s="131"/>
      <c r="U140" s="131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31"/>
      <c r="R141" s="131"/>
      <c r="S141" s="131"/>
      <c r="T141" s="131"/>
      <c r="U141" s="13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31"/>
      <c r="R142" s="131"/>
      <c r="S142" s="131"/>
      <c r="T142" s="131"/>
      <c r="U142" s="131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31"/>
      <c r="R143" s="131"/>
      <c r="S143" s="131"/>
      <c r="T143" s="131"/>
      <c r="U143" s="131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31"/>
      <c r="R144" s="131"/>
      <c r="S144" s="131"/>
      <c r="T144" s="131"/>
      <c r="U144" s="131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31"/>
      <c r="R145" s="131"/>
      <c r="S145" s="131"/>
      <c r="T145" s="131"/>
      <c r="U145" s="131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31"/>
      <c r="R146" s="131"/>
      <c r="S146" s="131"/>
      <c r="T146" s="131"/>
      <c r="U146" s="131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31"/>
      <c r="R147" s="131"/>
      <c r="S147" s="131"/>
      <c r="T147" s="131"/>
      <c r="U147" s="131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31"/>
      <c r="R148" s="131"/>
      <c r="S148" s="131"/>
      <c r="T148" s="131"/>
      <c r="U148" s="131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31"/>
      <c r="R149" s="131"/>
      <c r="S149" s="131"/>
      <c r="T149" s="131"/>
      <c r="U149" s="131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31"/>
      <c r="R150" s="131"/>
      <c r="S150" s="131"/>
      <c r="T150" s="131"/>
      <c r="U150" s="131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31"/>
      <c r="R151" s="131"/>
      <c r="S151" s="131"/>
      <c r="T151" s="131"/>
      <c r="U151" s="13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31"/>
      <c r="R152" s="131"/>
      <c r="S152" s="131"/>
      <c r="T152" s="131"/>
      <c r="U152" s="131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31"/>
      <c r="R153" s="131"/>
      <c r="S153" s="131"/>
      <c r="T153" s="131"/>
      <c r="U153" s="131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31"/>
      <c r="R154" s="131"/>
      <c r="S154" s="131"/>
      <c r="T154" s="131"/>
      <c r="U154" s="131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31"/>
      <c r="R155" s="131"/>
      <c r="S155" s="131"/>
      <c r="T155" s="131"/>
      <c r="U155" s="131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31"/>
      <c r="R156" s="131"/>
      <c r="S156" s="131"/>
      <c r="T156" s="131"/>
      <c r="U156" s="131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31"/>
      <c r="R157" s="131"/>
      <c r="S157" s="131"/>
      <c r="T157" s="131"/>
      <c r="U157" s="131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31"/>
      <c r="R158" s="131"/>
      <c r="S158" s="131"/>
      <c r="T158" s="131"/>
      <c r="U158" s="131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31"/>
      <c r="R159" s="131"/>
      <c r="S159" s="131"/>
      <c r="T159" s="131"/>
      <c r="U159" s="131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31"/>
      <c r="R160" s="131"/>
      <c r="S160" s="131"/>
      <c r="T160" s="131"/>
      <c r="U160" s="131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31"/>
      <c r="R161" s="131"/>
      <c r="S161" s="131"/>
      <c r="T161" s="131"/>
      <c r="U161" s="13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31"/>
      <c r="R162" s="131"/>
      <c r="S162" s="131"/>
      <c r="T162" s="131"/>
      <c r="U162" s="131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31"/>
      <c r="R163" s="131"/>
      <c r="S163" s="131"/>
      <c r="T163" s="131"/>
      <c r="U163" s="131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31"/>
      <c r="R164" s="131"/>
      <c r="S164" s="131"/>
      <c r="T164" s="131"/>
      <c r="U164" s="131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31"/>
      <c r="R165" s="131"/>
      <c r="S165" s="131"/>
      <c r="T165" s="131"/>
      <c r="U165" s="131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31"/>
      <c r="R166" s="131"/>
      <c r="S166" s="131"/>
      <c r="T166" s="131"/>
      <c r="U166" s="131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31"/>
      <c r="R167" s="131"/>
      <c r="S167" s="131"/>
      <c r="T167" s="131"/>
      <c r="U167" s="131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31"/>
      <c r="R168" s="131"/>
      <c r="S168" s="131"/>
      <c r="T168" s="131"/>
      <c r="U168" s="131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31"/>
      <c r="R169" s="131"/>
      <c r="S169" s="131"/>
      <c r="T169" s="131"/>
      <c r="U169" s="131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31"/>
      <c r="R170" s="131"/>
      <c r="S170" s="131"/>
      <c r="T170" s="131"/>
      <c r="U170" s="131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31"/>
      <c r="R171" s="131"/>
      <c r="S171" s="131"/>
      <c r="T171" s="131"/>
      <c r="U171" s="13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31"/>
      <c r="R172" s="131"/>
      <c r="S172" s="131"/>
      <c r="T172" s="131"/>
      <c r="U172" s="131"/>
      <c r="V172"/>
      <c r="W172"/>
      <c r="X172"/>
      <c r="Y172"/>
      <c r="Z172"/>
      <c r="AA172"/>
      <c r="AB172"/>
      <c r="AC172"/>
      <c r="AD1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9"/>
  <sheetViews>
    <sheetView zoomScale="93" zoomScaleNormal="93" workbookViewId="0"/>
  </sheetViews>
  <sheetFormatPr defaultRowHeight="14.25" x14ac:dyDescent="0.2"/>
  <cols>
    <col min="1" max="1" width="0.7109375" style="246" customWidth="1"/>
    <col min="2" max="2" width="6.7109375" style="263" customWidth="1"/>
    <col min="3" max="3" width="6.140625" style="62" customWidth="1"/>
    <col min="4" max="4" width="13.7109375" style="263" customWidth="1"/>
    <col min="5" max="5" width="6.42578125" style="62" customWidth="1"/>
    <col min="6" max="7" width="6.7109375" style="62" customWidth="1"/>
    <col min="8" max="8" width="9.7109375" style="264" customWidth="1"/>
    <col min="9" max="10" width="6.7109375" style="62" customWidth="1"/>
    <col min="11" max="11" width="9.7109375" style="265" customWidth="1"/>
    <col min="12" max="13" width="6.7109375" style="62" customWidth="1"/>
    <col min="14" max="14" width="9.7109375" style="62" customWidth="1"/>
    <col min="15" max="16" width="6.7109375" style="62" customWidth="1"/>
    <col min="17" max="17" width="9.7109375" style="62" customWidth="1"/>
    <col min="18" max="19" width="6.7109375" style="62" customWidth="1"/>
    <col min="20" max="20" width="9.7109375" style="62" customWidth="1"/>
    <col min="21" max="21" width="1.7109375" style="62" customWidth="1"/>
    <col min="22" max="22" width="6.7109375" style="263" customWidth="1"/>
    <col min="23" max="23" width="6.140625" style="62" customWidth="1"/>
    <col min="24" max="24" width="12.5703125" style="263" customWidth="1"/>
    <col min="25" max="29" width="6.7109375" style="62" customWidth="1"/>
    <col min="30" max="30" width="28.28515625" style="246" customWidth="1"/>
    <col min="31" max="16384" width="9.140625" style="246"/>
  </cols>
  <sheetData>
    <row r="1" spans="1:36" ht="15.6" customHeight="1" x14ac:dyDescent="0.25">
      <c r="A1" s="240"/>
      <c r="B1" s="11" t="s">
        <v>395</v>
      </c>
      <c r="C1" s="12"/>
      <c r="D1" s="241"/>
      <c r="E1" s="12"/>
      <c r="F1" s="142"/>
      <c r="G1" s="70"/>
      <c r="H1" s="242"/>
      <c r="I1" s="142"/>
      <c r="J1" s="70"/>
      <c r="K1" s="243"/>
      <c r="L1" s="142"/>
      <c r="M1" s="70"/>
      <c r="N1" s="12"/>
      <c r="O1" s="142"/>
      <c r="P1" s="70"/>
      <c r="Q1" s="12"/>
      <c r="R1" s="142"/>
      <c r="S1" s="70"/>
      <c r="T1" s="28"/>
      <c r="U1" s="108"/>
      <c r="V1" s="11" t="s">
        <v>396</v>
      </c>
      <c r="W1" s="12"/>
      <c r="X1" s="241"/>
      <c r="Y1" s="70"/>
      <c r="Z1" s="70"/>
      <c r="AA1" s="70"/>
      <c r="AB1" s="70"/>
      <c r="AC1" s="244"/>
      <c r="AD1" s="245"/>
      <c r="AE1" s="245"/>
      <c r="AF1" s="245"/>
      <c r="AG1" s="245"/>
      <c r="AH1" s="245"/>
      <c r="AI1" s="245"/>
      <c r="AJ1" s="245"/>
    </row>
    <row r="2" spans="1:36" s="251" customFormat="1" ht="15.6" customHeight="1" x14ac:dyDescent="0.25">
      <c r="A2" s="247"/>
      <c r="B2" s="18"/>
      <c r="C2" s="15"/>
      <c r="D2" s="248"/>
      <c r="E2" s="206"/>
      <c r="F2" s="205"/>
      <c r="G2" s="206" t="s">
        <v>18</v>
      </c>
      <c r="H2" s="249"/>
      <c r="I2" s="205"/>
      <c r="J2" s="206" t="s">
        <v>19</v>
      </c>
      <c r="K2" s="250"/>
      <c r="L2" s="205"/>
      <c r="M2" s="206" t="s">
        <v>20</v>
      </c>
      <c r="N2" s="204"/>
      <c r="O2" s="205"/>
      <c r="P2" s="206" t="s">
        <v>21</v>
      </c>
      <c r="Q2" s="204"/>
      <c r="R2" s="205"/>
      <c r="S2" s="206" t="s">
        <v>7</v>
      </c>
      <c r="T2" s="204"/>
      <c r="U2" s="32"/>
      <c r="V2" s="18"/>
      <c r="W2" s="15"/>
      <c r="X2" s="141"/>
      <c r="Y2" s="15"/>
      <c r="Z2" s="15"/>
      <c r="AA2" s="15"/>
      <c r="AB2" s="15"/>
      <c r="AC2" s="16"/>
      <c r="AD2" s="245"/>
      <c r="AE2" s="245"/>
      <c r="AF2" s="245"/>
      <c r="AG2" s="245"/>
      <c r="AH2" s="245"/>
      <c r="AI2" s="245"/>
      <c r="AJ2" s="245"/>
    </row>
    <row r="3" spans="1:36" s="251" customFormat="1" ht="15.6" customHeight="1" x14ac:dyDescent="0.25">
      <c r="A3" s="247"/>
      <c r="B3" s="18" t="s">
        <v>0</v>
      </c>
      <c r="C3" s="15" t="s">
        <v>4</v>
      </c>
      <c r="D3" s="248" t="s">
        <v>1</v>
      </c>
      <c r="E3" s="15" t="s">
        <v>3</v>
      </c>
      <c r="F3" s="18" t="s">
        <v>17</v>
      </c>
      <c r="G3" s="15" t="s">
        <v>397</v>
      </c>
      <c r="H3" s="106" t="s">
        <v>398</v>
      </c>
      <c r="I3" s="18" t="s">
        <v>17</v>
      </c>
      <c r="J3" s="15" t="s">
        <v>397</v>
      </c>
      <c r="K3" s="106" t="s">
        <v>398</v>
      </c>
      <c r="L3" s="18" t="s">
        <v>17</v>
      </c>
      <c r="M3" s="15" t="s">
        <v>397</v>
      </c>
      <c r="N3" s="106" t="s">
        <v>398</v>
      </c>
      <c r="O3" s="18" t="s">
        <v>17</v>
      </c>
      <c r="P3" s="15" t="s">
        <v>397</v>
      </c>
      <c r="Q3" s="106" t="s">
        <v>398</v>
      </c>
      <c r="R3" s="18" t="s">
        <v>17</v>
      </c>
      <c r="S3" s="15" t="s">
        <v>397</v>
      </c>
      <c r="T3" s="106" t="s">
        <v>398</v>
      </c>
      <c r="U3" s="32"/>
      <c r="V3" s="18" t="s">
        <v>0</v>
      </c>
      <c r="W3" s="15" t="s">
        <v>4</v>
      </c>
      <c r="X3" s="248" t="s">
        <v>1</v>
      </c>
      <c r="Y3" s="18" t="s">
        <v>18</v>
      </c>
      <c r="Z3" s="15" t="s">
        <v>19</v>
      </c>
      <c r="AA3" s="15" t="s">
        <v>20</v>
      </c>
      <c r="AB3" s="15" t="s">
        <v>21</v>
      </c>
      <c r="AC3" s="16" t="s">
        <v>17</v>
      </c>
      <c r="AD3" s="245"/>
      <c r="AE3" s="245"/>
      <c r="AF3" s="245"/>
      <c r="AG3" s="245"/>
      <c r="AH3" s="245"/>
      <c r="AI3" s="245"/>
      <c r="AJ3" s="245"/>
    </row>
    <row r="4" spans="1:36" s="251" customFormat="1" ht="15.6" customHeight="1" x14ac:dyDescent="0.25">
      <c r="A4" s="247"/>
      <c r="B4" s="26">
        <v>1989</v>
      </c>
      <c r="C4" s="26" t="s">
        <v>74</v>
      </c>
      <c r="D4" s="109" t="s">
        <v>52</v>
      </c>
      <c r="E4" s="75">
        <v>11</v>
      </c>
      <c r="F4" s="31">
        <v>10</v>
      </c>
      <c r="G4" s="26"/>
      <c r="H4" s="29"/>
      <c r="I4" s="26">
        <v>4</v>
      </c>
      <c r="J4" s="26"/>
      <c r="K4" s="29"/>
      <c r="L4" s="26">
        <v>2</v>
      </c>
      <c r="M4" s="26"/>
      <c r="N4" s="29"/>
      <c r="O4" s="26">
        <v>2</v>
      </c>
      <c r="P4" s="26"/>
      <c r="Q4" s="29"/>
      <c r="R4" s="26">
        <f>PRODUCT(F4+I4+L4+O4)</f>
        <v>18</v>
      </c>
      <c r="S4" s="252">
        <v>44</v>
      </c>
      <c r="T4" s="266">
        <f>PRODUCT(R4/S4)</f>
        <v>0.40909090909090912</v>
      </c>
      <c r="U4" s="32"/>
      <c r="V4" s="26">
        <v>1989</v>
      </c>
      <c r="W4" s="26" t="s">
        <v>74</v>
      </c>
      <c r="X4" s="109" t="s">
        <v>52</v>
      </c>
      <c r="Y4" s="253"/>
      <c r="Z4" s="253"/>
      <c r="AA4" s="253"/>
      <c r="AB4" s="253"/>
      <c r="AC4" s="26"/>
      <c r="AD4" s="245"/>
      <c r="AE4" s="245"/>
      <c r="AF4" s="245"/>
      <c r="AG4" s="245"/>
      <c r="AH4" s="245"/>
      <c r="AI4" s="245"/>
      <c r="AJ4" s="245"/>
    </row>
    <row r="5" spans="1:36" s="251" customFormat="1" ht="15.6" customHeight="1" x14ac:dyDescent="0.25">
      <c r="A5" s="247"/>
      <c r="B5" s="26">
        <v>1990</v>
      </c>
      <c r="C5" s="26" t="s">
        <v>71</v>
      </c>
      <c r="D5" s="109" t="s">
        <v>52</v>
      </c>
      <c r="E5" s="75">
        <v>26</v>
      </c>
      <c r="F5" s="31">
        <v>34</v>
      </c>
      <c r="G5" s="26">
        <v>76</v>
      </c>
      <c r="H5" s="29">
        <f t="shared" ref="H5:H14" si="0">PRODUCT(F5/G5)</f>
        <v>0.44736842105263158</v>
      </c>
      <c r="I5" s="26">
        <v>10</v>
      </c>
      <c r="J5" s="26">
        <v>30</v>
      </c>
      <c r="K5" s="29">
        <f t="shared" ref="K5:K14" si="1">PRODUCT(I5/J5)</f>
        <v>0.33333333333333331</v>
      </c>
      <c r="L5" s="26">
        <v>11</v>
      </c>
      <c r="M5" s="26">
        <v>25</v>
      </c>
      <c r="N5" s="29">
        <f t="shared" ref="N5:N14" si="2">PRODUCT(L5/M5)</f>
        <v>0.44</v>
      </c>
      <c r="O5" s="26">
        <v>8</v>
      </c>
      <c r="P5" s="26">
        <v>23</v>
      </c>
      <c r="Q5" s="29">
        <f t="shared" ref="Q5:Q14" si="3">PRODUCT(O5/P5)</f>
        <v>0.34782608695652173</v>
      </c>
      <c r="R5" s="26">
        <v>63</v>
      </c>
      <c r="S5" s="252">
        <f t="shared" ref="S5:S14" si="4">PRODUCT(G5+J5+M5+P5)</f>
        <v>154</v>
      </c>
      <c r="T5" s="29">
        <f>PRODUCT(R5/S5)</f>
        <v>0.40909090909090912</v>
      </c>
      <c r="U5" s="32"/>
      <c r="V5" s="26">
        <v>1990</v>
      </c>
      <c r="W5" s="26" t="s">
        <v>71</v>
      </c>
      <c r="X5" s="109" t="s">
        <v>52</v>
      </c>
      <c r="Y5" s="253"/>
      <c r="Z5" s="253"/>
      <c r="AA5" s="253"/>
      <c r="AB5" s="253"/>
      <c r="AC5" s="26"/>
      <c r="AD5" s="245"/>
      <c r="AE5" s="245"/>
      <c r="AF5" s="245"/>
      <c r="AG5" s="245"/>
      <c r="AH5" s="245"/>
      <c r="AI5" s="245"/>
      <c r="AJ5" s="245"/>
    </row>
    <row r="6" spans="1:36" s="251" customFormat="1" ht="15.6" customHeight="1" x14ac:dyDescent="0.25">
      <c r="A6" s="247"/>
      <c r="B6" s="26">
        <v>1991</v>
      </c>
      <c r="C6" s="26" t="s">
        <v>71</v>
      </c>
      <c r="D6" s="109" t="s">
        <v>52</v>
      </c>
      <c r="E6" s="75">
        <v>25</v>
      </c>
      <c r="F6" s="31">
        <v>39</v>
      </c>
      <c r="G6" s="26">
        <v>75</v>
      </c>
      <c r="H6" s="29">
        <f t="shared" si="0"/>
        <v>0.52</v>
      </c>
      <c r="I6" s="26">
        <v>7</v>
      </c>
      <c r="J6" s="26">
        <v>28</v>
      </c>
      <c r="K6" s="29">
        <f t="shared" si="1"/>
        <v>0.25</v>
      </c>
      <c r="L6" s="26">
        <v>7</v>
      </c>
      <c r="M6" s="26">
        <v>29</v>
      </c>
      <c r="N6" s="29">
        <f t="shared" si="2"/>
        <v>0.2413793103448276</v>
      </c>
      <c r="O6" s="26">
        <v>8</v>
      </c>
      <c r="P6" s="26">
        <v>30</v>
      </c>
      <c r="Q6" s="29">
        <f t="shared" si="3"/>
        <v>0.26666666666666666</v>
      </c>
      <c r="R6" s="26">
        <f>PRODUCT(F6+I6+L6+O6)</f>
        <v>61</v>
      </c>
      <c r="S6" s="252">
        <f t="shared" si="4"/>
        <v>162</v>
      </c>
      <c r="T6" s="29">
        <f>PRODUCT(R6/S6)</f>
        <v>0.37654320987654322</v>
      </c>
      <c r="U6" s="32"/>
      <c r="V6" s="26">
        <v>1991</v>
      </c>
      <c r="W6" s="26" t="s">
        <v>71</v>
      </c>
      <c r="X6" s="109" t="s">
        <v>52</v>
      </c>
      <c r="Y6" s="253"/>
      <c r="Z6" s="253"/>
      <c r="AA6" s="253"/>
      <c r="AB6" s="253"/>
      <c r="AC6" s="26"/>
      <c r="AD6" s="245"/>
      <c r="AE6" s="245"/>
      <c r="AF6" s="245"/>
      <c r="AG6" s="245"/>
      <c r="AH6" s="245"/>
      <c r="AI6" s="245"/>
      <c r="AJ6" s="245"/>
    </row>
    <row r="7" spans="1:36" s="251" customFormat="1" ht="15.6" customHeight="1" x14ac:dyDescent="0.25">
      <c r="A7" s="247"/>
      <c r="B7" s="26">
        <v>1992</v>
      </c>
      <c r="C7" s="26" t="s">
        <v>69</v>
      </c>
      <c r="D7" s="109" t="s">
        <v>52</v>
      </c>
      <c r="E7" s="75">
        <v>26</v>
      </c>
      <c r="F7" s="31">
        <v>62</v>
      </c>
      <c r="G7" s="26">
        <v>107</v>
      </c>
      <c r="H7" s="29">
        <f t="shared" si="0"/>
        <v>0.57943925233644855</v>
      </c>
      <c r="I7" s="26">
        <v>9</v>
      </c>
      <c r="J7" s="26">
        <v>36</v>
      </c>
      <c r="K7" s="29">
        <f t="shared" si="1"/>
        <v>0.25</v>
      </c>
      <c r="L7" s="26">
        <v>12</v>
      </c>
      <c r="M7" s="26">
        <v>27</v>
      </c>
      <c r="N7" s="29">
        <f t="shared" si="2"/>
        <v>0.44444444444444442</v>
      </c>
      <c r="O7" s="26">
        <v>14</v>
      </c>
      <c r="P7" s="26">
        <v>52</v>
      </c>
      <c r="Q7" s="29">
        <f t="shared" si="3"/>
        <v>0.26923076923076922</v>
      </c>
      <c r="R7" s="26">
        <v>97</v>
      </c>
      <c r="S7" s="252">
        <f t="shared" si="4"/>
        <v>222</v>
      </c>
      <c r="T7" s="34">
        <v>0.437</v>
      </c>
      <c r="U7" s="32"/>
      <c r="V7" s="26">
        <v>1992</v>
      </c>
      <c r="W7" s="26" t="s">
        <v>69</v>
      </c>
      <c r="X7" s="109" t="s">
        <v>52</v>
      </c>
      <c r="Y7" s="253" t="s">
        <v>103</v>
      </c>
      <c r="Z7" s="253"/>
      <c r="AA7" s="253"/>
      <c r="AB7" s="253"/>
      <c r="AC7" s="26"/>
      <c r="AD7" s="245"/>
      <c r="AE7" s="245"/>
      <c r="AF7" s="245"/>
      <c r="AG7" s="245"/>
      <c r="AH7" s="245"/>
      <c r="AI7" s="245"/>
      <c r="AJ7" s="245"/>
    </row>
    <row r="8" spans="1:36" s="251" customFormat="1" ht="15.6" customHeight="1" x14ac:dyDescent="0.25">
      <c r="A8" s="247"/>
      <c r="B8" s="26">
        <v>1993</v>
      </c>
      <c r="C8" s="26" t="s">
        <v>69</v>
      </c>
      <c r="D8" s="109" t="s">
        <v>52</v>
      </c>
      <c r="E8" s="75">
        <v>28</v>
      </c>
      <c r="F8" s="31">
        <v>68</v>
      </c>
      <c r="G8" s="26">
        <v>116</v>
      </c>
      <c r="H8" s="29">
        <f t="shared" si="0"/>
        <v>0.58620689655172409</v>
      </c>
      <c r="I8" s="26">
        <v>36</v>
      </c>
      <c r="J8" s="26">
        <v>55</v>
      </c>
      <c r="K8" s="29">
        <f t="shared" si="1"/>
        <v>0.65454545454545454</v>
      </c>
      <c r="L8" s="26">
        <v>17</v>
      </c>
      <c r="M8" s="26">
        <v>41</v>
      </c>
      <c r="N8" s="29">
        <f t="shared" si="2"/>
        <v>0.41463414634146339</v>
      </c>
      <c r="O8" s="26">
        <v>32</v>
      </c>
      <c r="P8" s="26">
        <v>61</v>
      </c>
      <c r="Q8" s="29">
        <f t="shared" si="3"/>
        <v>0.52459016393442626</v>
      </c>
      <c r="R8" s="26">
        <v>153</v>
      </c>
      <c r="S8" s="252">
        <f t="shared" si="4"/>
        <v>273</v>
      </c>
      <c r="T8" s="34">
        <v>0.56000000000000005</v>
      </c>
      <c r="U8" s="32"/>
      <c r="V8" s="26">
        <v>1993</v>
      </c>
      <c r="W8" s="26" t="s">
        <v>69</v>
      </c>
      <c r="X8" s="109" t="s">
        <v>52</v>
      </c>
      <c r="Y8" s="253" t="s">
        <v>33</v>
      </c>
      <c r="Z8" s="253"/>
      <c r="AA8" s="253"/>
      <c r="AB8" s="253" t="s">
        <v>152</v>
      </c>
      <c r="AC8" s="26" t="s">
        <v>155</v>
      </c>
      <c r="AD8" s="245"/>
      <c r="AE8" s="245"/>
      <c r="AF8" s="245"/>
      <c r="AG8" s="245"/>
      <c r="AH8" s="245"/>
      <c r="AI8" s="245"/>
      <c r="AJ8" s="245"/>
    </row>
    <row r="9" spans="1:36" s="251" customFormat="1" ht="15.6" customHeight="1" x14ac:dyDescent="0.25">
      <c r="A9" s="247"/>
      <c r="B9" s="26">
        <v>1994</v>
      </c>
      <c r="C9" s="26" t="s">
        <v>71</v>
      </c>
      <c r="D9" s="109" t="s">
        <v>52</v>
      </c>
      <c r="E9" s="75">
        <v>34</v>
      </c>
      <c r="F9" s="31">
        <v>61</v>
      </c>
      <c r="G9" s="26">
        <v>118</v>
      </c>
      <c r="H9" s="29">
        <f t="shared" si="0"/>
        <v>0.51694915254237284</v>
      </c>
      <c r="I9" s="26">
        <v>37</v>
      </c>
      <c r="J9" s="26">
        <v>60</v>
      </c>
      <c r="K9" s="29">
        <f t="shared" si="1"/>
        <v>0.6166666666666667</v>
      </c>
      <c r="L9" s="26">
        <v>19</v>
      </c>
      <c r="M9" s="26">
        <v>38</v>
      </c>
      <c r="N9" s="29">
        <f t="shared" si="2"/>
        <v>0.5</v>
      </c>
      <c r="O9" s="26">
        <v>15</v>
      </c>
      <c r="P9" s="26">
        <v>40</v>
      </c>
      <c r="Q9" s="29">
        <f t="shared" si="3"/>
        <v>0.375</v>
      </c>
      <c r="R9" s="26">
        <v>132</v>
      </c>
      <c r="S9" s="252">
        <f t="shared" si="4"/>
        <v>256</v>
      </c>
      <c r="T9" s="34">
        <v>0.51600000000000001</v>
      </c>
      <c r="U9" s="32"/>
      <c r="V9" s="26">
        <v>1994</v>
      </c>
      <c r="W9" s="26" t="s">
        <v>71</v>
      </c>
      <c r="X9" s="109" t="s">
        <v>52</v>
      </c>
      <c r="Y9" s="253" t="s">
        <v>403</v>
      </c>
      <c r="Z9" s="253"/>
      <c r="AA9" s="253"/>
      <c r="AB9" s="253"/>
      <c r="AC9" s="26"/>
      <c r="AD9" s="245"/>
      <c r="AE9" s="245"/>
      <c r="AF9" s="245"/>
      <c r="AG9" s="245"/>
      <c r="AH9" s="245"/>
      <c r="AI9" s="245"/>
      <c r="AJ9" s="245"/>
    </row>
    <row r="10" spans="1:36" s="251" customFormat="1" ht="15.6" customHeight="1" x14ac:dyDescent="0.25">
      <c r="A10" s="247"/>
      <c r="B10" s="26">
        <v>1995</v>
      </c>
      <c r="C10" s="26" t="s">
        <v>71</v>
      </c>
      <c r="D10" s="109" t="s">
        <v>52</v>
      </c>
      <c r="E10" s="75">
        <v>29</v>
      </c>
      <c r="F10" s="31">
        <v>44</v>
      </c>
      <c r="G10" s="26">
        <v>64</v>
      </c>
      <c r="H10" s="29">
        <f t="shared" si="0"/>
        <v>0.6875</v>
      </c>
      <c r="I10" s="26">
        <v>24</v>
      </c>
      <c r="J10" s="26">
        <v>41</v>
      </c>
      <c r="K10" s="29">
        <f t="shared" si="1"/>
        <v>0.58536585365853655</v>
      </c>
      <c r="L10" s="26">
        <v>24</v>
      </c>
      <c r="M10" s="26">
        <v>37</v>
      </c>
      <c r="N10" s="29">
        <f t="shared" si="2"/>
        <v>0.64864864864864868</v>
      </c>
      <c r="O10" s="26">
        <v>14</v>
      </c>
      <c r="P10" s="26">
        <v>37</v>
      </c>
      <c r="Q10" s="29">
        <f t="shared" si="3"/>
        <v>0.3783783783783784</v>
      </c>
      <c r="R10" s="26">
        <v>106</v>
      </c>
      <c r="S10" s="252">
        <f t="shared" si="4"/>
        <v>179</v>
      </c>
      <c r="T10" s="34">
        <v>0.59199999999999997</v>
      </c>
      <c r="U10" s="32"/>
      <c r="V10" s="26">
        <v>1995</v>
      </c>
      <c r="W10" s="26" t="s">
        <v>71</v>
      </c>
      <c r="X10" s="109" t="s">
        <v>52</v>
      </c>
      <c r="Y10" s="253" t="s">
        <v>156</v>
      </c>
      <c r="Z10" s="253"/>
      <c r="AA10" s="253"/>
      <c r="AB10" s="253"/>
      <c r="AC10" s="26"/>
      <c r="AD10" s="245"/>
      <c r="AE10" s="245"/>
      <c r="AF10" s="245"/>
      <c r="AG10" s="245"/>
      <c r="AH10" s="245"/>
      <c r="AI10" s="245"/>
      <c r="AJ10" s="245"/>
    </row>
    <row r="11" spans="1:36" s="251" customFormat="1" ht="15.6" customHeight="1" x14ac:dyDescent="0.25">
      <c r="A11" s="247"/>
      <c r="B11" s="26">
        <v>1996</v>
      </c>
      <c r="C11" s="26" t="s">
        <v>71</v>
      </c>
      <c r="D11" s="109" t="s">
        <v>52</v>
      </c>
      <c r="E11" s="75">
        <v>29</v>
      </c>
      <c r="F11" s="31">
        <v>54</v>
      </c>
      <c r="G11" s="26">
        <v>88</v>
      </c>
      <c r="H11" s="29">
        <f t="shared" si="0"/>
        <v>0.61363636363636365</v>
      </c>
      <c r="I11" s="26">
        <v>17</v>
      </c>
      <c r="J11" s="26">
        <v>45</v>
      </c>
      <c r="K11" s="29">
        <f t="shared" si="1"/>
        <v>0.37777777777777777</v>
      </c>
      <c r="L11" s="26">
        <v>31</v>
      </c>
      <c r="M11" s="26">
        <v>45</v>
      </c>
      <c r="N11" s="29">
        <f t="shared" si="2"/>
        <v>0.68888888888888888</v>
      </c>
      <c r="O11" s="26">
        <v>34</v>
      </c>
      <c r="P11" s="26">
        <v>50</v>
      </c>
      <c r="Q11" s="29">
        <f t="shared" si="3"/>
        <v>0.68</v>
      </c>
      <c r="R11" s="26">
        <v>136</v>
      </c>
      <c r="S11" s="252">
        <f t="shared" si="4"/>
        <v>228</v>
      </c>
      <c r="T11" s="29">
        <v>0.59649122807017541</v>
      </c>
      <c r="U11" s="32"/>
      <c r="V11" s="26">
        <v>1996</v>
      </c>
      <c r="W11" s="26" t="s">
        <v>71</v>
      </c>
      <c r="X11" s="109" t="s">
        <v>52</v>
      </c>
      <c r="Y11" s="253" t="s">
        <v>226</v>
      </c>
      <c r="Z11" s="253"/>
      <c r="AA11" s="253"/>
      <c r="AB11" s="253" t="s">
        <v>153</v>
      </c>
      <c r="AC11" s="26" t="s">
        <v>154</v>
      </c>
      <c r="AD11" s="245"/>
      <c r="AE11" s="245"/>
      <c r="AF11" s="245"/>
      <c r="AG11" s="245"/>
      <c r="AH11" s="245"/>
      <c r="AI11" s="245"/>
      <c r="AJ11" s="245"/>
    </row>
    <row r="12" spans="1:36" s="251" customFormat="1" ht="15.6" customHeight="1" x14ac:dyDescent="0.25">
      <c r="A12" s="247"/>
      <c r="B12" s="26">
        <v>1997</v>
      </c>
      <c r="C12" s="26" t="s">
        <v>72</v>
      </c>
      <c r="D12" s="109" t="s">
        <v>52</v>
      </c>
      <c r="E12" s="75">
        <v>28</v>
      </c>
      <c r="F12" s="31">
        <v>33</v>
      </c>
      <c r="G12" s="26">
        <v>61</v>
      </c>
      <c r="H12" s="29">
        <f t="shared" si="0"/>
        <v>0.54098360655737709</v>
      </c>
      <c r="I12" s="26">
        <v>28</v>
      </c>
      <c r="J12" s="26">
        <v>42</v>
      </c>
      <c r="K12" s="29">
        <f t="shared" si="1"/>
        <v>0.66666666666666663</v>
      </c>
      <c r="L12" s="26">
        <v>21</v>
      </c>
      <c r="M12" s="26">
        <v>44</v>
      </c>
      <c r="N12" s="29">
        <f t="shared" si="2"/>
        <v>0.47727272727272729</v>
      </c>
      <c r="O12" s="26">
        <v>15</v>
      </c>
      <c r="P12" s="26">
        <v>40</v>
      </c>
      <c r="Q12" s="29">
        <f t="shared" si="3"/>
        <v>0.375</v>
      </c>
      <c r="R12" s="26">
        <v>97</v>
      </c>
      <c r="S12" s="252">
        <f t="shared" si="4"/>
        <v>187</v>
      </c>
      <c r="T12" s="34">
        <v>0.51900000000000002</v>
      </c>
      <c r="U12" s="32"/>
      <c r="V12" s="26">
        <v>1997</v>
      </c>
      <c r="W12" s="26" t="s">
        <v>72</v>
      </c>
      <c r="X12" s="109" t="s">
        <v>52</v>
      </c>
      <c r="Y12" s="253"/>
      <c r="Z12" s="253"/>
      <c r="AA12" s="253"/>
      <c r="AB12" s="253"/>
      <c r="AC12" s="26"/>
      <c r="AD12" s="245"/>
      <c r="AE12" s="245"/>
      <c r="AF12" s="245"/>
      <c r="AG12" s="245"/>
      <c r="AH12" s="245"/>
      <c r="AI12" s="245"/>
      <c r="AJ12" s="245"/>
    </row>
    <row r="13" spans="1:36" s="251" customFormat="1" ht="15.6" customHeight="1" x14ac:dyDescent="0.25">
      <c r="A13" s="247"/>
      <c r="B13" s="26">
        <v>1998</v>
      </c>
      <c r="C13" s="26" t="s">
        <v>74</v>
      </c>
      <c r="D13" s="109" t="s">
        <v>52</v>
      </c>
      <c r="E13" s="75">
        <v>28</v>
      </c>
      <c r="F13" s="31">
        <v>31</v>
      </c>
      <c r="G13" s="26">
        <v>62</v>
      </c>
      <c r="H13" s="29">
        <f t="shared" si="0"/>
        <v>0.5</v>
      </c>
      <c r="I13" s="26">
        <v>23</v>
      </c>
      <c r="J13" s="26">
        <v>43</v>
      </c>
      <c r="K13" s="29">
        <f t="shared" si="1"/>
        <v>0.53488372093023251</v>
      </c>
      <c r="L13" s="26">
        <v>14</v>
      </c>
      <c r="M13" s="26">
        <v>29</v>
      </c>
      <c r="N13" s="29">
        <f t="shared" si="2"/>
        <v>0.48275862068965519</v>
      </c>
      <c r="O13" s="26">
        <v>12</v>
      </c>
      <c r="P13" s="26">
        <v>23</v>
      </c>
      <c r="Q13" s="29">
        <f t="shared" si="3"/>
        <v>0.52173913043478259</v>
      </c>
      <c r="R13" s="26">
        <v>80</v>
      </c>
      <c r="S13" s="252">
        <f t="shared" si="4"/>
        <v>157</v>
      </c>
      <c r="T13" s="29">
        <v>0.50955414012738853</v>
      </c>
      <c r="U13" s="32"/>
      <c r="V13" s="26">
        <v>1998</v>
      </c>
      <c r="W13" s="26" t="s">
        <v>74</v>
      </c>
      <c r="X13" s="109" t="s">
        <v>52</v>
      </c>
      <c r="Y13" s="253"/>
      <c r="Z13" s="253"/>
      <c r="AA13" s="253"/>
      <c r="AB13" s="253"/>
      <c r="AC13" s="26"/>
      <c r="AD13" s="245"/>
      <c r="AE13" s="245"/>
      <c r="AF13" s="245"/>
      <c r="AG13" s="245"/>
      <c r="AH13" s="245"/>
      <c r="AI13" s="245"/>
      <c r="AJ13" s="245"/>
    </row>
    <row r="14" spans="1:36" s="251" customFormat="1" ht="15.6" customHeight="1" x14ac:dyDescent="0.25">
      <c r="A14" s="247"/>
      <c r="B14" s="26">
        <v>1999</v>
      </c>
      <c r="C14" s="26" t="s">
        <v>69</v>
      </c>
      <c r="D14" s="109" t="s">
        <v>52</v>
      </c>
      <c r="E14" s="75">
        <v>7</v>
      </c>
      <c r="F14" s="31">
        <v>9</v>
      </c>
      <c r="G14" s="26">
        <v>11</v>
      </c>
      <c r="H14" s="29">
        <f t="shared" si="0"/>
        <v>0.81818181818181823</v>
      </c>
      <c r="I14" s="26">
        <v>2</v>
      </c>
      <c r="J14" s="26">
        <v>9</v>
      </c>
      <c r="K14" s="29">
        <f t="shared" si="1"/>
        <v>0.22222222222222221</v>
      </c>
      <c r="L14" s="26">
        <v>6</v>
      </c>
      <c r="M14" s="26">
        <v>11</v>
      </c>
      <c r="N14" s="29">
        <f t="shared" si="2"/>
        <v>0.54545454545454541</v>
      </c>
      <c r="O14" s="26">
        <v>2</v>
      </c>
      <c r="P14" s="26">
        <v>7</v>
      </c>
      <c r="Q14" s="29">
        <f t="shared" si="3"/>
        <v>0.2857142857142857</v>
      </c>
      <c r="R14" s="26">
        <v>19</v>
      </c>
      <c r="S14" s="252">
        <f t="shared" si="4"/>
        <v>38</v>
      </c>
      <c r="T14" s="34">
        <v>0.5</v>
      </c>
      <c r="U14" s="32"/>
      <c r="V14" s="26">
        <v>1999</v>
      </c>
      <c r="W14" s="26" t="s">
        <v>69</v>
      </c>
      <c r="X14" s="109" t="s">
        <v>52</v>
      </c>
      <c r="Y14" s="253"/>
      <c r="Z14" s="253"/>
      <c r="AA14" s="253"/>
      <c r="AB14" s="253"/>
      <c r="AC14" s="26"/>
      <c r="AD14" s="245"/>
      <c r="AE14" s="245"/>
      <c r="AF14" s="245"/>
      <c r="AG14" s="245"/>
      <c r="AH14" s="245"/>
      <c r="AI14" s="245"/>
      <c r="AJ14" s="245"/>
    </row>
    <row r="15" spans="1:36" s="251" customFormat="1" ht="15.6" customHeight="1" x14ac:dyDescent="0.25">
      <c r="A15" s="247"/>
      <c r="B15" s="26">
        <v>2000</v>
      </c>
      <c r="C15" s="26" t="s">
        <v>73</v>
      </c>
      <c r="D15" s="109" t="s">
        <v>76</v>
      </c>
      <c r="E15" s="75">
        <v>28</v>
      </c>
      <c r="F15" s="31">
        <v>95</v>
      </c>
      <c r="G15" s="26">
        <v>147</v>
      </c>
      <c r="H15" s="34">
        <v>0.6462</v>
      </c>
      <c r="I15" s="26">
        <v>27</v>
      </c>
      <c r="J15" s="26">
        <v>53</v>
      </c>
      <c r="K15" s="34">
        <v>0.50939999999999996</v>
      </c>
      <c r="L15" s="26">
        <v>8</v>
      </c>
      <c r="M15" s="26">
        <v>11</v>
      </c>
      <c r="N15" s="34">
        <v>0.72719999999999996</v>
      </c>
      <c r="O15" s="26">
        <v>6</v>
      </c>
      <c r="P15" s="26">
        <v>11</v>
      </c>
      <c r="Q15" s="34">
        <v>0.5454</v>
      </c>
      <c r="R15" s="26">
        <v>136</v>
      </c>
      <c r="S15" s="252">
        <v>222</v>
      </c>
      <c r="T15" s="29">
        <v>0.61261261261261257</v>
      </c>
      <c r="U15" s="32"/>
      <c r="V15" s="26">
        <v>2000</v>
      </c>
      <c r="W15" s="26" t="s">
        <v>73</v>
      </c>
      <c r="X15" s="109" t="s">
        <v>76</v>
      </c>
      <c r="Y15" s="253" t="s">
        <v>75</v>
      </c>
      <c r="Z15" s="253"/>
      <c r="AA15" s="253"/>
      <c r="AB15" s="253"/>
      <c r="AC15" s="26" t="s">
        <v>156</v>
      </c>
      <c r="AD15" s="245"/>
      <c r="AE15" s="245"/>
      <c r="AF15" s="245"/>
      <c r="AG15" s="245"/>
      <c r="AH15" s="245"/>
      <c r="AI15" s="245"/>
      <c r="AJ15" s="245"/>
    </row>
    <row r="16" spans="1:36" s="251" customFormat="1" ht="15.6" customHeight="1" x14ac:dyDescent="0.25">
      <c r="A16" s="247"/>
      <c r="B16" s="26">
        <v>2001</v>
      </c>
      <c r="C16" s="26" t="s">
        <v>403</v>
      </c>
      <c r="D16" s="109" t="s">
        <v>76</v>
      </c>
      <c r="E16" s="75">
        <v>28</v>
      </c>
      <c r="F16" s="31">
        <v>64</v>
      </c>
      <c r="G16" s="26">
        <v>91</v>
      </c>
      <c r="H16" s="34">
        <v>0.70320000000000005</v>
      </c>
      <c r="I16" s="26">
        <v>63</v>
      </c>
      <c r="J16" s="26">
        <v>88</v>
      </c>
      <c r="K16" s="34">
        <v>0.71589999999999998</v>
      </c>
      <c r="L16" s="26">
        <v>8</v>
      </c>
      <c r="M16" s="26">
        <v>13</v>
      </c>
      <c r="N16" s="34">
        <v>0.61529999999999996</v>
      </c>
      <c r="O16" s="26">
        <v>8</v>
      </c>
      <c r="P16" s="26">
        <v>10</v>
      </c>
      <c r="Q16" s="34">
        <v>0.8</v>
      </c>
      <c r="R16" s="26">
        <v>143</v>
      </c>
      <c r="S16" s="252">
        <v>202</v>
      </c>
      <c r="T16" s="29">
        <v>0.70792079207920788</v>
      </c>
      <c r="U16" s="32"/>
      <c r="V16" s="26">
        <v>2001</v>
      </c>
      <c r="W16" s="26" t="s">
        <v>403</v>
      </c>
      <c r="X16" s="109" t="s">
        <v>76</v>
      </c>
      <c r="Y16" s="253" t="s">
        <v>226</v>
      </c>
      <c r="Z16" s="253" t="s">
        <v>226</v>
      </c>
      <c r="AA16" s="253"/>
      <c r="AB16" s="253"/>
      <c r="AC16" s="26" t="s">
        <v>155</v>
      </c>
      <c r="AD16" s="245"/>
      <c r="AE16" s="245"/>
      <c r="AF16" s="245"/>
      <c r="AG16" s="245"/>
      <c r="AH16" s="245"/>
      <c r="AI16" s="245"/>
      <c r="AJ16" s="245"/>
    </row>
    <row r="17" spans="1:36" s="251" customFormat="1" ht="15.6" customHeight="1" x14ac:dyDescent="0.25">
      <c r="A17" s="247"/>
      <c r="B17" s="26">
        <v>2002</v>
      </c>
      <c r="C17" s="26" t="s">
        <v>78</v>
      </c>
      <c r="D17" s="109" t="s">
        <v>79</v>
      </c>
      <c r="E17" s="75">
        <v>29</v>
      </c>
      <c r="F17" s="31">
        <v>23</v>
      </c>
      <c r="G17" s="26">
        <v>38</v>
      </c>
      <c r="H17" s="34">
        <v>0.60519999999999996</v>
      </c>
      <c r="I17" s="26">
        <v>74</v>
      </c>
      <c r="J17" s="26">
        <v>106</v>
      </c>
      <c r="K17" s="34">
        <v>0.69810000000000005</v>
      </c>
      <c r="L17" s="26">
        <v>12</v>
      </c>
      <c r="M17" s="26">
        <v>17</v>
      </c>
      <c r="N17" s="34">
        <v>0.70579999999999998</v>
      </c>
      <c r="O17" s="26">
        <v>5</v>
      </c>
      <c r="P17" s="26">
        <v>9</v>
      </c>
      <c r="Q17" s="34">
        <v>0.55549999999999999</v>
      </c>
      <c r="R17" s="26">
        <v>114</v>
      </c>
      <c r="S17" s="252">
        <v>170</v>
      </c>
      <c r="T17" s="29">
        <v>0.6705882352941176</v>
      </c>
      <c r="U17" s="32"/>
      <c r="V17" s="26">
        <v>2002</v>
      </c>
      <c r="W17" s="26" t="s">
        <v>78</v>
      </c>
      <c r="X17" s="109" t="s">
        <v>79</v>
      </c>
      <c r="Y17" s="253"/>
      <c r="Z17" s="253" t="s">
        <v>160</v>
      </c>
      <c r="AA17" s="253"/>
      <c r="AB17" s="253"/>
      <c r="AC17" s="26"/>
      <c r="AD17" s="245"/>
      <c r="AE17" s="245"/>
      <c r="AF17" s="245"/>
      <c r="AG17" s="245"/>
      <c r="AH17" s="245"/>
      <c r="AI17" s="245"/>
      <c r="AJ17" s="245"/>
    </row>
    <row r="18" spans="1:36" s="251" customFormat="1" ht="15.6" customHeight="1" x14ac:dyDescent="0.25">
      <c r="A18" s="247"/>
      <c r="B18" s="26">
        <v>2003</v>
      </c>
      <c r="C18" s="26" t="s">
        <v>71</v>
      </c>
      <c r="D18" s="109" t="s">
        <v>79</v>
      </c>
      <c r="E18" s="75">
        <v>26</v>
      </c>
      <c r="F18" s="31">
        <v>22</v>
      </c>
      <c r="G18" s="26">
        <v>37</v>
      </c>
      <c r="H18" s="34">
        <v>0.59450000000000003</v>
      </c>
      <c r="I18" s="26">
        <v>54</v>
      </c>
      <c r="J18" s="26">
        <v>80</v>
      </c>
      <c r="K18" s="34">
        <v>0.67500000000000004</v>
      </c>
      <c r="L18" s="26">
        <v>15</v>
      </c>
      <c r="M18" s="26">
        <v>25</v>
      </c>
      <c r="N18" s="34">
        <v>0.6</v>
      </c>
      <c r="O18" s="26">
        <v>2</v>
      </c>
      <c r="P18" s="26">
        <v>4</v>
      </c>
      <c r="Q18" s="34">
        <v>0.5</v>
      </c>
      <c r="R18" s="26">
        <v>93</v>
      </c>
      <c r="S18" s="252">
        <v>146</v>
      </c>
      <c r="T18" s="29">
        <v>0.63698630136986301</v>
      </c>
      <c r="U18" s="32"/>
      <c r="V18" s="26">
        <v>2003</v>
      </c>
      <c r="W18" s="26" t="s">
        <v>71</v>
      </c>
      <c r="X18" s="109" t="s">
        <v>79</v>
      </c>
      <c r="Y18" s="253"/>
      <c r="Z18" s="253" t="s">
        <v>216</v>
      </c>
      <c r="AA18" s="253"/>
      <c r="AB18" s="253"/>
      <c r="AC18" s="26"/>
      <c r="AD18" s="245"/>
      <c r="AE18" s="245"/>
      <c r="AF18" s="245"/>
      <c r="AG18" s="245"/>
      <c r="AH18" s="245"/>
      <c r="AI18" s="245"/>
      <c r="AJ18" s="245"/>
    </row>
    <row r="19" spans="1:36" s="251" customFormat="1" ht="15.6" customHeight="1" x14ac:dyDescent="0.25">
      <c r="A19" s="247"/>
      <c r="B19" s="26">
        <v>2004</v>
      </c>
      <c r="C19" s="26" t="s">
        <v>33</v>
      </c>
      <c r="D19" s="109" t="s">
        <v>80</v>
      </c>
      <c r="E19" s="75">
        <v>28</v>
      </c>
      <c r="F19" s="31">
        <v>15</v>
      </c>
      <c r="G19" s="26">
        <v>27</v>
      </c>
      <c r="H19" s="34">
        <v>0.55549999999999999</v>
      </c>
      <c r="I19" s="26">
        <v>59</v>
      </c>
      <c r="J19" s="26">
        <v>93</v>
      </c>
      <c r="K19" s="34">
        <v>0.63439999999999996</v>
      </c>
      <c r="L19" s="26">
        <v>25</v>
      </c>
      <c r="M19" s="26">
        <v>47</v>
      </c>
      <c r="N19" s="34">
        <v>0.53190000000000004</v>
      </c>
      <c r="O19" s="26">
        <v>1</v>
      </c>
      <c r="P19" s="26">
        <v>1</v>
      </c>
      <c r="Q19" s="34">
        <v>1</v>
      </c>
      <c r="R19" s="26">
        <v>100</v>
      </c>
      <c r="S19" s="252">
        <v>168</v>
      </c>
      <c r="T19" s="29">
        <v>0.59523809523809523</v>
      </c>
      <c r="U19" s="32"/>
      <c r="V19" s="26">
        <v>2004</v>
      </c>
      <c r="W19" s="26" t="s">
        <v>33</v>
      </c>
      <c r="X19" s="109" t="s">
        <v>80</v>
      </c>
      <c r="Y19" s="253"/>
      <c r="Z19" s="253" t="s">
        <v>216</v>
      </c>
      <c r="AA19" s="253"/>
      <c r="AB19" s="253"/>
      <c r="AC19" s="26"/>
      <c r="AD19" s="245"/>
      <c r="AE19" s="245"/>
      <c r="AF19" s="245"/>
      <c r="AG19" s="245"/>
      <c r="AH19" s="245"/>
      <c r="AI19" s="245"/>
      <c r="AJ19" s="245"/>
    </row>
    <row r="20" spans="1:36" s="251" customFormat="1" ht="15.6" customHeight="1" x14ac:dyDescent="0.25">
      <c r="A20" s="247"/>
      <c r="B20" s="17" t="s">
        <v>7</v>
      </c>
      <c r="C20" s="18"/>
      <c r="D20" s="16"/>
      <c r="E20" s="19">
        <f>SUM(E4:E19)</f>
        <v>410</v>
      </c>
      <c r="F20" s="19">
        <f>SUM(F4:F19)-10</f>
        <v>654</v>
      </c>
      <c r="G20" s="19">
        <f>SUM(G4:G19)</f>
        <v>1118</v>
      </c>
      <c r="H20" s="254">
        <f>PRODUCT(F20/G20)</f>
        <v>0.58497316636851515</v>
      </c>
      <c r="I20" s="19">
        <f>SUM(I4:I19)-4</f>
        <v>470</v>
      </c>
      <c r="J20" s="19">
        <f>SUM(J4:J19)</f>
        <v>809</v>
      </c>
      <c r="K20" s="254">
        <f>PRODUCT(I20/J20)</f>
        <v>0.58096415327564899</v>
      </c>
      <c r="L20" s="19">
        <f>SUM(L4:L19)-2</f>
        <v>230</v>
      </c>
      <c r="M20" s="19">
        <f>SUM(M4:M19)</f>
        <v>439</v>
      </c>
      <c r="N20" s="254">
        <f>PRODUCT(L20/M20)</f>
        <v>0.52391799544419138</v>
      </c>
      <c r="O20" s="19">
        <f>SUM(O4:O19)-2</f>
        <v>176</v>
      </c>
      <c r="P20" s="19">
        <f>SUM(P4:P19)</f>
        <v>398</v>
      </c>
      <c r="Q20" s="254">
        <f>PRODUCT(O20/P20)</f>
        <v>0.44221105527638194</v>
      </c>
      <c r="R20" s="19">
        <f>SUM(R4:R19)</f>
        <v>1548</v>
      </c>
      <c r="S20" s="19">
        <f>SUM(S4:S19)</f>
        <v>2808</v>
      </c>
      <c r="T20" s="254">
        <f>PRODUCT(R20/S20)</f>
        <v>0.55128205128205132</v>
      </c>
      <c r="U20" s="32"/>
      <c r="V20" s="18"/>
      <c r="W20" s="15"/>
      <c r="X20" s="141"/>
      <c r="Y20" s="15"/>
      <c r="Z20" s="15"/>
      <c r="AA20" s="15"/>
      <c r="AB20" s="15"/>
      <c r="AC20" s="16"/>
      <c r="AD20" s="245"/>
      <c r="AE20" s="245"/>
      <c r="AF20" s="245"/>
      <c r="AG20" s="245"/>
      <c r="AH20" s="245"/>
      <c r="AI20" s="245"/>
      <c r="AJ20" s="245"/>
    </row>
    <row r="21" spans="1:36" s="251" customFormat="1" ht="15.6" customHeight="1" x14ac:dyDescent="0.25">
      <c r="A21" s="255"/>
      <c r="B21" s="245"/>
      <c r="C21" s="245"/>
      <c r="D21" s="245"/>
      <c r="E21" s="32"/>
      <c r="F21" s="245"/>
      <c r="G21" s="245"/>
      <c r="H21" s="256"/>
      <c r="I21" s="245"/>
      <c r="J21" s="245"/>
      <c r="K21" s="257"/>
      <c r="L21" s="245"/>
      <c r="M21" s="245"/>
      <c r="N21" s="245"/>
      <c r="O21" s="245"/>
      <c r="P21" s="245"/>
      <c r="Q21" s="245"/>
      <c r="R21" s="245"/>
      <c r="S21" s="245"/>
      <c r="T21" s="245"/>
      <c r="U21" s="32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</row>
    <row r="22" spans="1:36" ht="15.6" customHeight="1" x14ac:dyDescent="0.25">
      <c r="A22" s="247"/>
      <c r="B22" s="11" t="s">
        <v>399</v>
      </c>
      <c r="C22" s="12"/>
      <c r="D22" s="241"/>
      <c r="E22" s="12"/>
      <c r="F22" s="142"/>
      <c r="G22" s="70"/>
      <c r="H22" s="12"/>
      <c r="I22" s="142"/>
      <c r="J22" s="70"/>
      <c r="K22" s="12"/>
      <c r="L22" s="142"/>
      <c r="M22" s="70"/>
      <c r="N22" s="12"/>
      <c r="O22" s="142"/>
      <c r="P22" s="70"/>
      <c r="Q22" s="12"/>
      <c r="R22" s="142"/>
      <c r="S22" s="70"/>
      <c r="T22" s="28"/>
      <c r="U22" s="245"/>
      <c r="V22" s="11" t="s">
        <v>396</v>
      </c>
      <c r="W22" s="12"/>
      <c r="X22" s="241"/>
      <c r="Y22" s="70"/>
      <c r="Z22" s="70"/>
      <c r="AA22" s="70"/>
      <c r="AB22" s="70"/>
      <c r="AC22" s="244"/>
      <c r="AD22" s="245"/>
      <c r="AE22" s="245"/>
      <c r="AF22" s="245"/>
      <c r="AG22" s="245"/>
      <c r="AH22" s="245"/>
      <c r="AI22" s="245"/>
      <c r="AJ22" s="245"/>
    </row>
    <row r="23" spans="1:36" s="251" customFormat="1" ht="15.6" customHeight="1" x14ac:dyDescent="0.25">
      <c r="A23" s="247"/>
      <c r="B23" s="18"/>
      <c r="C23" s="15"/>
      <c r="D23" s="248"/>
      <c r="E23" s="206"/>
      <c r="F23" s="205"/>
      <c r="G23" s="206" t="s">
        <v>18</v>
      </c>
      <c r="H23" s="249"/>
      <c r="I23" s="205"/>
      <c r="J23" s="206" t="s">
        <v>19</v>
      </c>
      <c r="K23" s="250"/>
      <c r="L23" s="205"/>
      <c r="M23" s="206" t="s">
        <v>20</v>
      </c>
      <c r="N23" s="204"/>
      <c r="O23" s="205"/>
      <c r="P23" s="206" t="s">
        <v>21</v>
      </c>
      <c r="Q23" s="204"/>
      <c r="R23" s="205"/>
      <c r="S23" s="206" t="s">
        <v>7</v>
      </c>
      <c r="T23" s="204"/>
      <c r="U23" s="32"/>
      <c r="V23" s="18"/>
      <c r="W23" s="15"/>
      <c r="X23" s="141"/>
      <c r="Y23" s="15"/>
      <c r="Z23" s="15"/>
      <c r="AA23" s="15"/>
      <c r="AB23" s="15"/>
      <c r="AC23" s="16"/>
      <c r="AD23" s="245"/>
      <c r="AE23" s="245"/>
      <c r="AF23" s="245"/>
      <c r="AG23" s="245"/>
      <c r="AH23" s="245"/>
      <c r="AI23" s="245"/>
      <c r="AJ23" s="245"/>
    </row>
    <row r="24" spans="1:36" ht="15.6" customHeight="1" x14ac:dyDescent="0.25">
      <c r="A24" s="247"/>
      <c r="B24" s="18" t="s">
        <v>0</v>
      </c>
      <c r="C24" s="15" t="s">
        <v>4</v>
      </c>
      <c r="D24" s="248" t="s">
        <v>1</v>
      </c>
      <c r="E24" s="15" t="s">
        <v>3</v>
      </c>
      <c r="F24" s="18" t="s">
        <v>17</v>
      </c>
      <c r="G24" s="15" t="s">
        <v>397</v>
      </c>
      <c r="H24" s="106" t="s">
        <v>398</v>
      </c>
      <c r="I24" s="18" t="s">
        <v>17</v>
      </c>
      <c r="J24" s="15" t="s">
        <v>397</v>
      </c>
      <c r="K24" s="106" t="s">
        <v>398</v>
      </c>
      <c r="L24" s="18" t="s">
        <v>17</v>
      </c>
      <c r="M24" s="15" t="s">
        <v>397</v>
      </c>
      <c r="N24" s="106" t="s">
        <v>398</v>
      </c>
      <c r="O24" s="18" t="s">
        <v>17</v>
      </c>
      <c r="P24" s="15" t="s">
        <v>397</v>
      </c>
      <c r="Q24" s="106" t="s">
        <v>398</v>
      </c>
      <c r="R24" s="18" t="s">
        <v>17</v>
      </c>
      <c r="S24" s="15" t="s">
        <v>397</v>
      </c>
      <c r="T24" s="106" t="s">
        <v>398</v>
      </c>
      <c r="U24" s="32"/>
      <c r="V24" s="18" t="s">
        <v>0</v>
      </c>
      <c r="W24" s="15" t="s">
        <v>4</v>
      </c>
      <c r="X24" s="248" t="s">
        <v>1</v>
      </c>
      <c r="Y24" s="18" t="s">
        <v>18</v>
      </c>
      <c r="Z24" s="15" t="s">
        <v>19</v>
      </c>
      <c r="AA24" s="15" t="s">
        <v>20</v>
      </c>
      <c r="AB24" s="15" t="s">
        <v>21</v>
      </c>
      <c r="AC24" s="16" t="s">
        <v>17</v>
      </c>
      <c r="AD24" s="245"/>
      <c r="AE24" s="245"/>
      <c r="AF24" s="245"/>
      <c r="AG24" s="245"/>
      <c r="AH24" s="245"/>
      <c r="AI24" s="245"/>
      <c r="AJ24" s="245"/>
    </row>
    <row r="25" spans="1:36" ht="15.6" customHeight="1" x14ac:dyDescent="0.25">
      <c r="A25" s="247"/>
      <c r="B25" s="26">
        <v>1989</v>
      </c>
      <c r="C25" s="26" t="s">
        <v>70</v>
      </c>
      <c r="D25" s="109" t="s">
        <v>52</v>
      </c>
      <c r="E25" s="75">
        <v>1</v>
      </c>
      <c r="F25" s="31">
        <v>0</v>
      </c>
      <c r="G25" s="26">
        <v>0</v>
      </c>
      <c r="H25" s="29">
        <v>0</v>
      </c>
      <c r="I25" s="26">
        <v>1</v>
      </c>
      <c r="J25" s="26">
        <v>1</v>
      </c>
      <c r="K25" s="29">
        <v>1</v>
      </c>
      <c r="L25" s="26">
        <v>0</v>
      </c>
      <c r="M25" s="26">
        <v>0</v>
      </c>
      <c r="N25" s="29">
        <v>0</v>
      </c>
      <c r="O25" s="26">
        <v>0</v>
      </c>
      <c r="P25" s="26">
        <v>0</v>
      </c>
      <c r="Q25" s="29">
        <v>0</v>
      </c>
      <c r="R25" s="26">
        <v>1</v>
      </c>
      <c r="S25" s="26">
        <v>1</v>
      </c>
      <c r="T25" s="29">
        <v>1</v>
      </c>
      <c r="U25" s="32"/>
      <c r="V25" s="26">
        <v>1989</v>
      </c>
      <c r="W25" s="26" t="s">
        <v>70</v>
      </c>
      <c r="X25" s="109" t="s">
        <v>52</v>
      </c>
      <c r="Y25" s="253"/>
      <c r="Z25" s="253"/>
      <c r="AA25" s="253"/>
      <c r="AB25" s="253"/>
      <c r="AC25" s="26"/>
      <c r="AD25" s="245"/>
      <c r="AE25" s="245"/>
      <c r="AF25" s="245"/>
      <c r="AG25" s="245"/>
      <c r="AH25" s="245"/>
      <c r="AI25" s="245"/>
      <c r="AJ25" s="245"/>
    </row>
    <row r="26" spans="1:36" ht="15.6" customHeight="1" x14ac:dyDescent="0.25">
      <c r="A26" s="247"/>
      <c r="B26" s="26">
        <v>1990</v>
      </c>
      <c r="C26" s="26" t="s">
        <v>69</v>
      </c>
      <c r="D26" s="109" t="s">
        <v>52</v>
      </c>
      <c r="E26" s="75">
        <v>9</v>
      </c>
      <c r="F26" s="31">
        <v>10</v>
      </c>
      <c r="G26" s="26">
        <v>25</v>
      </c>
      <c r="H26" s="29">
        <v>0.4</v>
      </c>
      <c r="I26" s="26">
        <v>4</v>
      </c>
      <c r="J26" s="26">
        <v>15</v>
      </c>
      <c r="K26" s="29">
        <v>0.26666666666666666</v>
      </c>
      <c r="L26" s="26">
        <v>8</v>
      </c>
      <c r="M26" s="26">
        <v>18</v>
      </c>
      <c r="N26" s="29">
        <v>0.44444444444444442</v>
      </c>
      <c r="O26" s="26">
        <v>0</v>
      </c>
      <c r="P26" s="26">
        <v>2</v>
      </c>
      <c r="Q26" s="29">
        <v>0</v>
      </c>
      <c r="R26" s="26">
        <v>22</v>
      </c>
      <c r="S26" s="26">
        <v>60</v>
      </c>
      <c r="T26" s="29">
        <v>0.36666666666666664</v>
      </c>
      <c r="U26" s="32"/>
      <c r="V26" s="26">
        <v>1990</v>
      </c>
      <c r="W26" s="26" t="s">
        <v>69</v>
      </c>
      <c r="X26" s="109" t="s">
        <v>52</v>
      </c>
      <c r="Y26" s="253" t="s">
        <v>77</v>
      </c>
      <c r="Z26" s="253"/>
      <c r="AA26" s="253" t="s">
        <v>77</v>
      </c>
      <c r="AB26" s="253"/>
      <c r="AC26" s="26" t="s">
        <v>404</v>
      </c>
      <c r="AD26" s="245"/>
      <c r="AE26" s="245"/>
      <c r="AF26" s="245"/>
      <c r="AG26" s="245"/>
      <c r="AH26" s="245"/>
      <c r="AI26" s="245"/>
      <c r="AJ26" s="245"/>
    </row>
    <row r="27" spans="1:36" ht="15.6" customHeight="1" x14ac:dyDescent="0.25">
      <c r="A27" s="247"/>
      <c r="B27" s="26">
        <v>1991</v>
      </c>
      <c r="C27" s="26" t="s">
        <v>71</v>
      </c>
      <c r="D27" s="109" t="s">
        <v>52</v>
      </c>
      <c r="E27" s="75">
        <v>7</v>
      </c>
      <c r="F27" s="31">
        <v>8</v>
      </c>
      <c r="G27" s="26">
        <v>23</v>
      </c>
      <c r="H27" s="29">
        <v>0.34782608695652173</v>
      </c>
      <c r="I27" s="26">
        <v>6</v>
      </c>
      <c r="J27" s="26">
        <v>15</v>
      </c>
      <c r="K27" s="29">
        <v>0.4</v>
      </c>
      <c r="L27" s="26">
        <v>1</v>
      </c>
      <c r="M27" s="26">
        <v>6</v>
      </c>
      <c r="N27" s="29">
        <v>0.16666666666666666</v>
      </c>
      <c r="O27" s="26">
        <v>1</v>
      </c>
      <c r="P27" s="26">
        <v>5</v>
      </c>
      <c r="Q27" s="29">
        <v>0.2</v>
      </c>
      <c r="R27" s="26">
        <v>16</v>
      </c>
      <c r="S27" s="26">
        <v>49</v>
      </c>
      <c r="T27" s="29">
        <v>0.32653061224489793</v>
      </c>
      <c r="U27" s="32"/>
      <c r="V27" s="26">
        <v>1991</v>
      </c>
      <c r="W27" s="26" t="s">
        <v>71</v>
      </c>
      <c r="X27" s="109" t="s">
        <v>52</v>
      </c>
      <c r="Y27" s="253" t="s">
        <v>405</v>
      </c>
      <c r="Z27" s="253" t="s">
        <v>157</v>
      </c>
      <c r="AA27" s="253"/>
      <c r="AB27" s="253"/>
      <c r="AC27" s="26"/>
      <c r="AD27" s="245"/>
      <c r="AE27" s="245"/>
      <c r="AF27" s="245"/>
      <c r="AG27" s="245"/>
      <c r="AH27" s="245"/>
      <c r="AI27" s="245"/>
      <c r="AJ27" s="245"/>
    </row>
    <row r="28" spans="1:36" ht="15.6" customHeight="1" x14ac:dyDescent="0.25">
      <c r="A28" s="247"/>
      <c r="B28" s="26">
        <v>1992</v>
      </c>
      <c r="C28" s="26" t="s">
        <v>69</v>
      </c>
      <c r="D28" s="109" t="s">
        <v>52</v>
      </c>
      <c r="E28" s="75">
        <v>7</v>
      </c>
      <c r="F28" s="31">
        <v>13</v>
      </c>
      <c r="G28" s="26">
        <v>31</v>
      </c>
      <c r="H28" s="29">
        <v>0.41935483870967744</v>
      </c>
      <c r="I28" s="26">
        <v>3</v>
      </c>
      <c r="J28" s="26">
        <v>14</v>
      </c>
      <c r="K28" s="29">
        <v>0.21428571428571427</v>
      </c>
      <c r="L28" s="26">
        <v>0</v>
      </c>
      <c r="M28" s="26">
        <v>9</v>
      </c>
      <c r="N28" s="29">
        <v>0</v>
      </c>
      <c r="O28" s="26">
        <v>0</v>
      </c>
      <c r="P28" s="26">
        <v>10</v>
      </c>
      <c r="Q28" s="29">
        <v>0</v>
      </c>
      <c r="R28" s="26">
        <v>16</v>
      </c>
      <c r="S28" s="26">
        <v>64</v>
      </c>
      <c r="T28" s="29">
        <v>0.25</v>
      </c>
      <c r="U28" s="32"/>
      <c r="V28" s="26">
        <v>1992</v>
      </c>
      <c r="W28" s="26" t="s">
        <v>69</v>
      </c>
      <c r="X28" s="109" t="s">
        <v>52</v>
      </c>
      <c r="Y28" s="253" t="s">
        <v>78</v>
      </c>
      <c r="Z28" s="253"/>
      <c r="AA28" s="253"/>
      <c r="AB28" s="253"/>
      <c r="AC28" s="26"/>
      <c r="AD28" s="245"/>
      <c r="AE28" s="245"/>
      <c r="AF28" s="245"/>
      <c r="AG28" s="245"/>
      <c r="AH28" s="245"/>
      <c r="AI28" s="245"/>
      <c r="AJ28" s="245"/>
    </row>
    <row r="29" spans="1:36" ht="15.6" customHeight="1" x14ac:dyDescent="0.25">
      <c r="A29" s="247"/>
      <c r="B29" s="26">
        <v>1993</v>
      </c>
      <c r="C29" s="26" t="s">
        <v>69</v>
      </c>
      <c r="D29" s="109" t="s">
        <v>52</v>
      </c>
      <c r="E29" s="75">
        <v>8</v>
      </c>
      <c r="F29" s="31">
        <v>16</v>
      </c>
      <c r="G29" s="26">
        <v>30</v>
      </c>
      <c r="H29" s="29">
        <v>0.53333333333333333</v>
      </c>
      <c r="I29" s="26">
        <v>9</v>
      </c>
      <c r="J29" s="26">
        <v>14</v>
      </c>
      <c r="K29" s="29">
        <v>0.6428571428571429</v>
      </c>
      <c r="L29" s="26">
        <v>4</v>
      </c>
      <c r="M29" s="26">
        <v>12</v>
      </c>
      <c r="N29" s="29">
        <v>0.33333333333333331</v>
      </c>
      <c r="O29" s="26">
        <v>3</v>
      </c>
      <c r="P29" s="26">
        <v>11</v>
      </c>
      <c r="Q29" s="29">
        <v>0.27272727272727271</v>
      </c>
      <c r="R29" s="26">
        <v>32</v>
      </c>
      <c r="S29" s="26">
        <v>67</v>
      </c>
      <c r="T29" s="29">
        <v>0.47761194029850745</v>
      </c>
      <c r="U29" s="32"/>
      <c r="V29" s="26">
        <v>1993</v>
      </c>
      <c r="W29" s="26" t="s">
        <v>69</v>
      </c>
      <c r="X29" s="109" t="s">
        <v>52</v>
      </c>
      <c r="Y29" s="253" t="s">
        <v>160</v>
      </c>
      <c r="Z29" s="253" t="s">
        <v>227</v>
      </c>
      <c r="AA29" s="253"/>
      <c r="AB29" s="253" t="s">
        <v>254</v>
      </c>
      <c r="AC29" s="26" t="s">
        <v>404</v>
      </c>
      <c r="AD29" s="245"/>
      <c r="AE29" s="245"/>
      <c r="AF29" s="245"/>
      <c r="AG29" s="245"/>
      <c r="AH29" s="245"/>
      <c r="AI29" s="245"/>
      <c r="AJ29" s="245"/>
    </row>
    <row r="30" spans="1:36" ht="15.6" customHeight="1" x14ac:dyDescent="0.25">
      <c r="A30" s="247"/>
      <c r="B30" s="26">
        <v>1994</v>
      </c>
      <c r="C30" s="26" t="s">
        <v>72</v>
      </c>
      <c r="D30" s="109" t="s">
        <v>52</v>
      </c>
      <c r="E30" s="75">
        <v>4</v>
      </c>
      <c r="F30" s="31">
        <v>8</v>
      </c>
      <c r="G30" s="26">
        <v>18</v>
      </c>
      <c r="H30" s="29">
        <v>0.44444444444444442</v>
      </c>
      <c r="I30" s="26">
        <v>6</v>
      </c>
      <c r="J30" s="26">
        <v>18</v>
      </c>
      <c r="K30" s="29">
        <v>0.33333333333333331</v>
      </c>
      <c r="L30" s="26">
        <v>2</v>
      </c>
      <c r="M30" s="26">
        <v>4</v>
      </c>
      <c r="N30" s="29">
        <v>0.5</v>
      </c>
      <c r="O30" s="26">
        <v>1</v>
      </c>
      <c r="P30" s="26">
        <v>4</v>
      </c>
      <c r="Q30" s="29">
        <v>0.25</v>
      </c>
      <c r="R30" s="26">
        <v>17</v>
      </c>
      <c r="S30" s="26">
        <v>44</v>
      </c>
      <c r="T30" s="29">
        <v>0.38636363636363635</v>
      </c>
      <c r="U30" s="32"/>
      <c r="V30" s="26">
        <v>1994</v>
      </c>
      <c r="W30" s="26" t="s">
        <v>72</v>
      </c>
      <c r="X30" s="109" t="s">
        <v>52</v>
      </c>
      <c r="Y30" s="253" t="s">
        <v>73</v>
      </c>
      <c r="Z30" s="253" t="s">
        <v>33</v>
      </c>
      <c r="AA30" s="253" t="s">
        <v>254</v>
      </c>
      <c r="AB30" s="253" t="s">
        <v>404</v>
      </c>
      <c r="AC30" s="26" t="s">
        <v>252</v>
      </c>
      <c r="AD30" s="245"/>
      <c r="AE30" s="245"/>
      <c r="AF30" s="245"/>
      <c r="AG30" s="245"/>
      <c r="AH30" s="245"/>
      <c r="AI30" s="245"/>
      <c r="AJ30" s="245"/>
    </row>
    <row r="31" spans="1:36" ht="15.6" customHeight="1" x14ac:dyDescent="0.25">
      <c r="A31" s="247"/>
      <c r="B31" s="26">
        <v>1995</v>
      </c>
      <c r="C31" s="26" t="s">
        <v>69</v>
      </c>
      <c r="D31" s="109" t="s">
        <v>52</v>
      </c>
      <c r="E31" s="75">
        <v>11</v>
      </c>
      <c r="F31" s="31">
        <v>14</v>
      </c>
      <c r="G31" s="26">
        <v>26</v>
      </c>
      <c r="H31" s="29">
        <v>0.53846153846153844</v>
      </c>
      <c r="I31" s="26">
        <v>5</v>
      </c>
      <c r="J31" s="26">
        <v>25</v>
      </c>
      <c r="K31" s="29">
        <v>0.2</v>
      </c>
      <c r="L31" s="26">
        <v>15</v>
      </c>
      <c r="M31" s="26">
        <v>19</v>
      </c>
      <c r="N31" s="29">
        <v>0.78947368421052633</v>
      </c>
      <c r="O31" s="26">
        <v>7</v>
      </c>
      <c r="P31" s="26">
        <v>14</v>
      </c>
      <c r="Q31" s="29">
        <v>0.5</v>
      </c>
      <c r="R31" s="26">
        <v>41</v>
      </c>
      <c r="S31" s="26">
        <v>84</v>
      </c>
      <c r="T31" s="29">
        <v>0.48809523809523808</v>
      </c>
      <c r="U31" s="32"/>
      <c r="V31" s="26">
        <v>1995</v>
      </c>
      <c r="W31" s="26" t="s">
        <v>69</v>
      </c>
      <c r="X31" s="109" t="s">
        <v>52</v>
      </c>
      <c r="Y31" s="253" t="s">
        <v>103</v>
      </c>
      <c r="Z31" s="253"/>
      <c r="AA31" s="253" t="s">
        <v>78</v>
      </c>
      <c r="AB31" s="253" t="s">
        <v>160</v>
      </c>
      <c r="AC31" s="26" t="s">
        <v>403</v>
      </c>
      <c r="AD31" s="245"/>
      <c r="AE31" s="245"/>
      <c r="AF31" s="245"/>
      <c r="AG31" s="245"/>
      <c r="AH31" s="245"/>
      <c r="AI31" s="245"/>
      <c r="AJ31" s="245"/>
    </row>
    <row r="32" spans="1:36" ht="15.6" customHeight="1" x14ac:dyDescent="0.25">
      <c r="A32" s="247"/>
      <c r="B32" s="26">
        <v>1996</v>
      </c>
      <c r="C32" s="26" t="s">
        <v>69</v>
      </c>
      <c r="D32" s="109" t="s">
        <v>52</v>
      </c>
      <c r="E32" s="75">
        <v>9</v>
      </c>
      <c r="F32" s="31">
        <v>10</v>
      </c>
      <c r="G32" s="26">
        <v>16</v>
      </c>
      <c r="H32" s="29">
        <v>0.625</v>
      </c>
      <c r="I32" s="26">
        <v>5</v>
      </c>
      <c r="J32" s="26">
        <v>9</v>
      </c>
      <c r="K32" s="29">
        <v>0.55555555555555558</v>
      </c>
      <c r="L32" s="26">
        <v>10</v>
      </c>
      <c r="M32" s="26">
        <v>15</v>
      </c>
      <c r="N32" s="29">
        <v>0.66666666666666663</v>
      </c>
      <c r="O32" s="26">
        <v>3</v>
      </c>
      <c r="P32" s="26">
        <v>14</v>
      </c>
      <c r="Q32" s="29">
        <v>0.21428571428571427</v>
      </c>
      <c r="R32" s="26">
        <v>28</v>
      </c>
      <c r="S32" s="26">
        <v>54</v>
      </c>
      <c r="T32" s="29">
        <v>0.51851851851851849</v>
      </c>
      <c r="U32" s="32"/>
      <c r="V32" s="26">
        <v>1996</v>
      </c>
      <c r="W32" s="26" t="s">
        <v>69</v>
      </c>
      <c r="X32" s="109" t="s">
        <v>52</v>
      </c>
      <c r="Y32" s="253" t="s">
        <v>154</v>
      </c>
      <c r="Z32" s="253"/>
      <c r="AA32" s="253" t="s">
        <v>153</v>
      </c>
      <c r="AB32" s="253" t="s">
        <v>254</v>
      </c>
      <c r="AC32" s="26"/>
      <c r="AD32" s="245"/>
      <c r="AE32" s="245"/>
      <c r="AF32" s="245"/>
      <c r="AG32" s="245"/>
      <c r="AH32" s="245"/>
      <c r="AI32" s="245"/>
      <c r="AJ32" s="245"/>
    </row>
    <row r="33" spans="1:36" s="259" customFormat="1" ht="15.6" customHeight="1" x14ac:dyDescent="0.25">
      <c r="A33" s="258"/>
      <c r="B33" s="26">
        <v>1997</v>
      </c>
      <c r="C33" s="26" t="s">
        <v>69</v>
      </c>
      <c r="D33" s="109" t="s">
        <v>52</v>
      </c>
      <c r="E33" s="75">
        <v>11</v>
      </c>
      <c r="F33" s="31">
        <v>14</v>
      </c>
      <c r="G33" s="26">
        <v>27</v>
      </c>
      <c r="H33" s="29">
        <v>0.51851851851851849</v>
      </c>
      <c r="I33" s="26">
        <v>13</v>
      </c>
      <c r="J33" s="26">
        <v>16</v>
      </c>
      <c r="K33" s="29">
        <v>0.8125</v>
      </c>
      <c r="L33" s="26">
        <v>5</v>
      </c>
      <c r="M33" s="26">
        <v>6</v>
      </c>
      <c r="N33" s="29">
        <v>0.83333333333333337</v>
      </c>
      <c r="O33" s="26">
        <v>6</v>
      </c>
      <c r="P33" s="26">
        <v>13</v>
      </c>
      <c r="Q33" s="29">
        <v>0.46153846153846156</v>
      </c>
      <c r="R33" s="26">
        <v>38</v>
      </c>
      <c r="S33" s="26">
        <v>62</v>
      </c>
      <c r="T33" s="29">
        <v>0.61290322580645162</v>
      </c>
      <c r="U33" s="32"/>
      <c r="V33" s="26">
        <v>1997</v>
      </c>
      <c r="W33" s="26" t="s">
        <v>69</v>
      </c>
      <c r="X33" s="109" t="s">
        <v>52</v>
      </c>
      <c r="Y33" s="253" t="s">
        <v>152</v>
      </c>
      <c r="Z33" s="253" t="s">
        <v>33</v>
      </c>
      <c r="AA33" s="253"/>
      <c r="AB33" s="253" t="s">
        <v>226</v>
      </c>
      <c r="AC33" s="26" t="s">
        <v>252</v>
      </c>
      <c r="AD33" s="245"/>
      <c r="AE33" s="245"/>
      <c r="AF33" s="245"/>
      <c r="AG33" s="245"/>
      <c r="AH33" s="245"/>
      <c r="AI33" s="245"/>
      <c r="AJ33" s="245"/>
    </row>
    <row r="34" spans="1:36" ht="15.6" customHeight="1" x14ac:dyDescent="0.25">
      <c r="A34" s="247"/>
      <c r="B34" s="26">
        <v>1998</v>
      </c>
      <c r="C34" s="26" t="s">
        <v>74</v>
      </c>
      <c r="D34" s="109" t="s">
        <v>52</v>
      </c>
      <c r="E34" s="75">
        <v>6</v>
      </c>
      <c r="F34" s="31">
        <v>3</v>
      </c>
      <c r="G34" s="26">
        <v>7</v>
      </c>
      <c r="H34" s="29">
        <v>0.42857142857142855</v>
      </c>
      <c r="I34" s="26">
        <v>4</v>
      </c>
      <c r="J34" s="26">
        <v>7</v>
      </c>
      <c r="K34" s="29">
        <v>0.5714285714285714</v>
      </c>
      <c r="L34" s="26">
        <v>2</v>
      </c>
      <c r="M34" s="26">
        <v>4</v>
      </c>
      <c r="N34" s="29">
        <v>0.5</v>
      </c>
      <c r="O34" s="26">
        <v>0</v>
      </c>
      <c r="P34" s="26">
        <v>2</v>
      </c>
      <c r="Q34" s="29">
        <v>0</v>
      </c>
      <c r="R34" s="26">
        <v>9</v>
      </c>
      <c r="S34" s="26">
        <v>20</v>
      </c>
      <c r="T34" s="29">
        <v>0.45</v>
      </c>
      <c r="U34" s="32"/>
      <c r="V34" s="26">
        <v>1998</v>
      </c>
      <c r="W34" s="26" t="s">
        <v>74</v>
      </c>
      <c r="X34" s="109" t="s">
        <v>52</v>
      </c>
      <c r="Y34" s="253"/>
      <c r="Z34" s="253"/>
      <c r="AA34" s="253"/>
      <c r="AB34" s="253"/>
      <c r="AC34" s="26"/>
      <c r="AD34" s="245"/>
      <c r="AE34" s="245"/>
      <c r="AF34" s="245"/>
      <c r="AG34" s="245"/>
      <c r="AH34" s="245"/>
      <c r="AI34" s="245"/>
      <c r="AJ34" s="245"/>
    </row>
    <row r="35" spans="1:36" ht="15.6" customHeight="1" x14ac:dyDescent="0.25">
      <c r="A35" s="247"/>
      <c r="B35" s="26">
        <v>1999</v>
      </c>
      <c r="C35" s="26" t="s">
        <v>75</v>
      </c>
      <c r="D35" s="109" t="s">
        <v>52</v>
      </c>
      <c r="E35" s="75"/>
      <c r="F35" s="31"/>
      <c r="G35" s="26"/>
      <c r="H35" s="29"/>
      <c r="I35" s="26"/>
      <c r="J35" s="26"/>
      <c r="K35" s="29"/>
      <c r="L35" s="26"/>
      <c r="M35" s="26"/>
      <c r="N35" s="29"/>
      <c r="O35" s="26"/>
      <c r="P35" s="26"/>
      <c r="Q35" s="29"/>
      <c r="R35" s="26"/>
      <c r="S35" s="26"/>
      <c r="T35" s="29"/>
      <c r="U35" s="32"/>
      <c r="V35" s="26">
        <v>1999</v>
      </c>
      <c r="W35" s="26" t="s">
        <v>75</v>
      </c>
      <c r="X35" s="109" t="s">
        <v>52</v>
      </c>
      <c r="Y35" s="253"/>
      <c r="Z35" s="253"/>
      <c r="AA35" s="253"/>
      <c r="AB35" s="253"/>
      <c r="AC35" s="26"/>
      <c r="AD35" s="245"/>
      <c r="AE35" s="245"/>
      <c r="AF35" s="245"/>
      <c r="AG35" s="245"/>
      <c r="AH35" s="245"/>
      <c r="AI35" s="245"/>
      <c r="AJ35" s="245"/>
    </row>
    <row r="36" spans="1:36" ht="15.6" customHeight="1" x14ac:dyDescent="0.25">
      <c r="A36" s="247"/>
      <c r="B36" s="26">
        <v>2000</v>
      </c>
      <c r="C36" s="26" t="s">
        <v>73</v>
      </c>
      <c r="D36" s="109" t="s">
        <v>76</v>
      </c>
      <c r="E36" s="75"/>
      <c r="F36" s="31"/>
      <c r="G36" s="26"/>
      <c r="H36" s="29"/>
      <c r="I36" s="26"/>
      <c r="J36" s="26"/>
      <c r="K36" s="29"/>
      <c r="L36" s="26"/>
      <c r="M36" s="26"/>
      <c r="N36" s="29"/>
      <c r="O36" s="26"/>
      <c r="P36" s="26"/>
      <c r="Q36" s="29"/>
      <c r="R36" s="26"/>
      <c r="S36" s="26"/>
      <c r="T36" s="29"/>
      <c r="U36" s="32"/>
      <c r="V36" s="26">
        <v>2000</v>
      </c>
      <c r="W36" s="26" t="s">
        <v>73</v>
      </c>
      <c r="X36" s="109" t="s">
        <v>76</v>
      </c>
      <c r="Y36" s="253"/>
      <c r="Z36" s="253"/>
      <c r="AA36" s="253"/>
      <c r="AB36" s="253"/>
      <c r="AC36" s="26"/>
      <c r="AD36" s="245"/>
      <c r="AE36" s="245"/>
      <c r="AF36" s="245"/>
      <c r="AG36" s="245"/>
      <c r="AH36" s="245"/>
      <c r="AI36" s="245"/>
      <c r="AJ36" s="245"/>
    </row>
    <row r="37" spans="1:36" ht="15.6" customHeight="1" x14ac:dyDescent="0.25">
      <c r="A37" s="247"/>
      <c r="B37" s="26">
        <v>2001</v>
      </c>
      <c r="C37" s="26" t="s">
        <v>77</v>
      </c>
      <c r="D37" s="109" t="s">
        <v>76</v>
      </c>
      <c r="E37" s="75"/>
      <c r="F37" s="31"/>
      <c r="G37" s="26"/>
      <c r="H37" s="29"/>
      <c r="I37" s="26"/>
      <c r="J37" s="26"/>
      <c r="K37" s="29"/>
      <c r="L37" s="26"/>
      <c r="M37" s="26"/>
      <c r="N37" s="29"/>
      <c r="O37" s="26"/>
      <c r="P37" s="26"/>
      <c r="Q37" s="29"/>
      <c r="R37" s="26"/>
      <c r="S37" s="26"/>
      <c r="T37" s="29"/>
      <c r="U37" s="32"/>
      <c r="V37" s="26">
        <v>2001</v>
      </c>
      <c r="W37" s="26" t="s">
        <v>77</v>
      </c>
      <c r="X37" s="109" t="s">
        <v>76</v>
      </c>
      <c r="Y37" s="253"/>
      <c r="Z37" s="253"/>
      <c r="AA37" s="253"/>
      <c r="AB37" s="253"/>
      <c r="AC37" s="26"/>
      <c r="AD37" s="245"/>
      <c r="AE37" s="245"/>
      <c r="AF37" s="245"/>
      <c r="AG37" s="245"/>
      <c r="AH37" s="245"/>
      <c r="AI37" s="245"/>
      <c r="AJ37" s="245"/>
    </row>
    <row r="38" spans="1:36" ht="15.6" customHeight="1" x14ac:dyDescent="0.25">
      <c r="A38" s="247"/>
      <c r="B38" s="26">
        <v>2002</v>
      </c>
      <c r="C38" s="26" t="s">
        <v>78</v>
      </c>
      <c r="D38" s="109" t="s">
        <v>79</v>
      </c>
      <c r="E38" s="75">
        <v>3</v>
      </c>
      <c r="F38" s="31">
        <v>2</v>
      </c>
      <c r="G38" s="26">
        <v>5</v>
      </c>
      <c r="H38" s="29">
        <v>0.4</v>
      </c>
      <c r="I38" s="26">
        <v>11</v>
      </c>
      <c r="J38" s="26">
        <v>12</v>
      </c>
      <c r="K38" s="29">
        <v>0.91659999999999997</v>
      </c>
      <c r="L38" s="26">
        <v>1</v>
      </c>
      <c r="M38" s="26">
        <v>1</v>
      </c>
      <c r="N38" s="29">
        <v>1</v>
      </c>
      <c r="O38" s="26">
        <v>0</v>
      </c>
      <c r="P38" s="26">
        <v>1</v>
      </c>
      <c r="Q38" s="29">
        <v>0</v>
      </c>
      <c r="R38" s="26">
        <v>14</v>
      </c>
      <c r="S38" s="252">
        <v>19</v>
      </c>
      <c r="T38" s="34">
        <v>0.73680000000000001</v>
      </c>
      <c r="U38" s="32"/>
      <c r="V38" s="26">
        <v>2002</v>
      </c>
      <c r="W38" s="26" t="s">
        <v>78</v>
      </c>
      <c r="X38" s="109" t="s">
        <v>79</v>
      </c>
      <c r="Y38" s="253"/>
      <c r="Z38" s="253" t="s">
        <v>153</v>
      </c>
      <c r="AA38" s="253"/>
      <c r="AB38" s="253"/>
      <c r="AC38" s="26"/>
      <c r="AD38" s="245"/>
      <c r="AE38" s="245"/>
      <c r="AF38" s="245"/>
      <c r="AG38" s="245"/>
      <c r="AH38" s="245"/>
      <c r="AI38" s="245"/>
      <c r="AJ38" s="245"/>
    </row>
    <row r="39" spans="1:36" ht="15.6" customHeight="1" x14ac:dyDescent="0.25">
      <c r="A39" s="247"/>
      <c r="B39" s="26">
        <v>2003</v>
      </c>
      <c r="C39" s="26" t="s">
        <v>71</v>
      </c>
      <c r="D39" s="109" t="s">
        <v>79</v>
      </c>
      <c r="E39" s="75">
        <v>12</v>
      </c>
      <c r="F39" s="31">
        <v>4</v>
      </c>
      <c r="G39" s="26">
        <v>15</v>
      </c>
      <c r="H39" s="34">
        <v>0.2666</v>
      </c>
      <c r="I39" s="26">
        <v>28</v>
      </c>
      <c r="J39" s="26">
        <v>37</v>
      </c>
      <c r="K39" s="34">
        <v>0.75670000000000004</v>
      </c>
      <c r="L39" s="26">
        <v>8</v>
      </c>
      <c r="M39" s="26">
        <v>10</v>
      </c>
      <c r="N39" s="34">
        <v>0.8</v>
      </c>
      <c r="O39" s="26">
        <v>4</v>
      </c>
      <c r="P39" s="26">
        <v>7</v>
      </c>
      <c r="Q39" s="34">
        <v>0.57140000000000002</v>
      </c>
      <c r="R39" s="26">
        <v>44</v>
      </c>
      <c r="S39" s="252">
        <v>69</v>
      </c>
      <c r="T39" s="29">
        <v>0.63759999999999994</v>
      </c>
      <c r="U39" s="32"/>
      <c r="V39" s="26">
        <v>2003</v>
      </c>
      <c r="W39" s="26" t="s">
        <v>71</v>
      </c>
      <c r="X39" s="109" t="s">
        <v>79</v>
      </c>
      <c r="Y39" s="253"/>
      <c r="Z39" s="253" t="s">
        <v>78</v>
      </c>
      <c r="AA39" s="253" t="s">
        <v>156</v>
      </c>
      <c r="AB39" s="253"/>
      <c r="AC39" s="26" t="s">
        <v>406</v>
      </c>
      <c r="AD39" s="245"/>
      <c r="AE39" s="245"/>
      <c r="AF39" s="245"/>
      <c r="AG39" s="245"/>
      <c r="AH39" s="245"/>
      <c r="AI39" s="245"/>
      <c r="AJ39" s="245"/>
    </row>
    <row r="40" spans="1:36" ht="15.6" customHeight="1" x14ac:dyDescent="0.25">
      <c r="A40" s="247"/>
      <c r="B40" s="26">
        <v>2004</v>
      </c>
      <c r="C40" s="26" t="s">
        <v>33</v>
      </c>
      <c r="D40" s="109" t="s">
        <v>80</v>
      </c>
      <c r="E40" s="75"/>
      <c r="F40" s="109"/>
      <c r="G40" s="109"/>
      <c r="H40" s="34"/>
      <c r="I40" s="26"/>
      <c r="J40" s="26"/>
      <c r="K40" s="34"/>
      <c r="L40" s="26"/>
      <c r="M40" s="26"/>
      <c r="N40" s="34"/>
      <c r="O40" s="26"/>
      <c r="P40" s="26"/>
      <c r="Q40" s="34"/>
      <c r="R40" s="26"/>
      <c r="S40" s="252"/>
      <c r="T40" s="29"/>
      <c r="U40" s="32"/>
      <c r="V40" s="26">
        <v>2004</v>
      </c>
      <c r="W40" s="26" t="s">
        <v>33</v>
      </c>
      <c r="X40" s="109" t="s">
        <v>80</v>
      </c>
      <c r="Y40" s="253"/>
      <c r="Z40" s="253"/>
      <c r="AA40" s="253"/>
      <c r="AB40" s="253"/>
      <c r="AC40" s="26"/>
      <c r="AD40" s="245"/>
      <c r="AE40" s="245"/>
      <c r="AF40" s="245"/>
      <c r="AG40" s="245"/>
      <c r="AH40" s="245"/>
      <c r="AI40" s="245"/>
      <c r="AJ40" s="245"/>
    </row>
    <row r="41" spans="1:36" ht="15.6" customHeight="1" x14ac:dyDescent="0.25">
      <c r="A41" s="247"/>
      <c r="B41" s="17" t="s">
        <v>7</v>
      </c>
      <c r="C41" s="18"/>
      <c r="D41" s="16"/>
      <c r="E41" s="19">
        <f>SUM(E23:E40)</f>
        <v>88</v>
      </c>
      <c r="F41" s="19">
        <f>SUM(F25:F40)</f>
        <v>102</v>
      </c>
      <c r="G41" s="19">
        <f>SUM(G25:G40)</f>
        <v>223</v>
      </c>
      <c r="H41" s="254">
        <f>PRODUCT(F41/G41)</f>
        <v>0.45739910313901344</v>
      </c>
      <c r="I41" s="19">
        <f>SUM(I25:I40)</f>
        <v>95</v>
      </c>
      <c r="J41" s="19">
        <f>SUM(J25:J40)</f>
        <v>183</v>
      </c>
      <c r="K41" s="254">
        <f>PRODUCT(I41/J41)</f>
        <v>0.51912568306010931</v>
      </c>
      <c r="L41" s="19">
        <f>SUM(L25:L40)</f>
        <v>56</v>
      </c>
      <c r="M41" s="19">
        <f>SUM(M25:M40)</f>
        <v>104</v>
      </c>
      <c r="N41" s="254">
        <f>PRODUCT(L41/M41)</f>
        <v>0.53846153846153844</v>
      </c>
      <c r="O41" s="19">
        <f>SUM(O25:O40)</f>
        <v>25</v>
      </c>
      <c r="P41" s="19">
        <f>SUM(P25:P40)</f>
        <v>83</v>
      </c>
      <c r="Q41" s="254">
        <f>PRODUCT(O41/P41)</f>
        <v>0.30120481927710846</v>
      </c>
      <c r="R41" s="19">
        <f>SUM(R25:R40)</f>
        <v>278</v>
      </c>
      <c r="S41" s="19">
        <f>SUM(S25:S40)</f>
        <v>593</v>
      </c>
      <c r="T41" s="254">
        <v>0.46800000000000003</v>
      </c>
      <c r="U41" s="245"/>
      <c r="V41" s="18"/>
      <c r="W41" s="15"/>
      <c r="X41" s="141"/>
      <c r="Y41" s="15"/>
      <c r="Z41" s="15"/>
      <c r="AA41" s="15"/>
      <c r="AB41" s="15"/>
      <c r="AC41" s="16"/>
      <c r="AD41" s="245"/>
      <c r="AE41" s="245"/>
      <c r="AF41" s="245"/>
      <c r="AG41" s="245"/>
      <c r="AH41" s="245"/>
      <c r="AI41" s="245"/>
      <c r="AJ41" s="245"/>
    </row>
    <row r="42" spans="1:36" ht="15.6" customHeight="1" x14ac:dyDescent="0.25">
      <c r="A42" s="247"/>
      <c r="B42" s="245"/>
      <c r="C42" s="245"/>
      <c r="D42" s="245"/>
      <c r="E42" s="32"/>
      <c r="F42" s="245"/>
      <c r="G42" s="245"/>
      <c r="H42" s="256"/>
      <c r="I42" s="245"/>
      <c r="J42" s="245"/>
      <c r="K42" s="257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</row>
    <row r="43" spans="1:36" ht="15.6" customHeight="1" x14ac:dyDescent="0.25">
      <c r="A43" s="247"/>
      <c r="B43" s="11" t="s">
        <v>400</v>
      </c>
      <c r="C43" s="12"/>
      <c r="D43" s="241"/>
      <c r="E43" s="12"/>
      <c r="F43" s="142"/>
      <c r="G43" s="70"/>
      <c r="H43" s="12"/>
      <c r="I43" s="142"/>
      <c r="J43" s="70"/>
      <c r="K43" s="12"/>
      <c r="L43" s="142"/>
      <c r="M43" s="70"/>
      <c r="N43" s="12"/>
      <c r="O43" s="142"/>
      <c r="P43" s="70"/>
      <c r="Q43" s="12"/>
      <c r="R43" s="142"/>
      <c r="S43" s="70"/>
      <c r="T43" s="28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</row>
    <row r="44" spans="1:36" ht="15.6" customHeight="1" x14ac:dyDescent="0.25">
      <c r="A44" s="247"/>
      <c r="B44" s="18"/>
      <c r="C44" s="15"/>
      <c r="D44" s="248"/>
      <c r="E44" s="206"/>
      <c r="F44" s="205"/>
      <c r="G44" s="206" t="s">
        <v>18</v>
      </c>
      <c r="H44" s="249"/>
      <c r="I44" s="205"/>
      <c r="J44" s="206" t="s">
        <v>19</v>
      </c>
      <c r="K44" s="250"/>
      <c r="L44" s="205"/>
      <c r="M44" s="206" t="s">
        <v>20</v>
      </c>
      <c r="N44" s="204"/>
      <c r="O44" s="205"/>
      <c r="P44" s="206" t="s">
        <v>21</v>
      </c>
      <c r="Q44" s="204"/>
      <c r="R44" s="205"/>
      <c r="S44" s="206" t="s">
        <v>7</v>
      </c>
      <c r="T44" s="204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</row>
    <row r="45" spans="1:36" ht="15.6" customHeight="1" x14ac:dyDescent="0.25">
      <c r="A45" s="247"/>
      <c r="B45" s="23"/>
      <c r="C45" s="15"/>
      <c r="D45" s="248"/>
      <c r="E45" s="15" t="s">
        <v>3</v>
      </c>
      <c r="F45" s="18" t="s">
        <v>17</v>
      </c>
      <c r="G45" s="15" t="s">
        <v>397</v>
      </c>
      <c r="H45" s="106" t="s">
        <v>398</v>
      </c>
      <c r="I45" s="18" t="s">
        <v>17</v>
      </c>
      <c r="J45" s="15" t="s">
        <v>397</v>
      </c>
      <c r="K45" s="106" t="s">
        <v>398</v>
      </c>
      <c r="L45" s="18" t="s">
        <v>17</v>
      </c>
      <c r="M45" s="15" t="s">
        <v>397</v>
      </c>
      <c r="N45" s="106" t="s">
        <v>398</v>
      </c>
      <c r="O45" s="18" t="s">
        <v>17</v>
      </c>
      <c r="P45" s="15" t="s">
        <v>397</v>
      </c>
      <c r="Q45" s="106" t="s">
        <v>398</v>
      </c>
      <c r="R45" s="18" t="s">
        <v>17</v>
      </c>
      <c r="S45" s="15" t="s">
        <v>397</v>
      </c>
      <c r="T45" s="106" t="s">
        <v>398</v>
      </c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</row>
    <row r="46" spans="1:36" ht="15.6" customHeight="1" x14ac:dyDescent="0.25">
      <c r="A46" s="247"/>
      <c r="B46" s="17" t="s">
        <v>401</v>
      </c>
      <c r="C46" s="18"/>
      <c r="D46" s="16"/>
      <c r="E46" s="16">
        <f t="shared" ref="E46:T46" si="5">PRODUCT(E20)</f>
        <v>410</v>
      </c>
      <c r="F46" s="19">
        <f t="shared" si="5"/>
        <v>654</v>
      </c>
      <c r="G46" s="19">
        <f t="shared" si="5"/>
        <v>1118</v>
      </c>
      <c r="H46" s="254">
        <f t="shared" si="5"/>
        <v>0.58497316636851515</v>
      </c>
      <c r="I46" s="19">
        <f t="shared" si="5"/>
        <v>470</v>
      </c>
      <c r="J46" s="19">
        <f t="shared" si="5"/>
        <v>809</v>
      </c>
      <c r="K46" s="254">
        <f t="shared" si="5"/>
        <v>0.58096415327564899</v>
      </c>
      <c r="L46" s="19">
        <f t="shared" si="5"/>
        <v>230</v>
      </c>
      <c r="M46" s="19">
        <f t="shared" si="5"/>
        <v>439</v>
      </c>
      <c r="N46" s="254">
        <f t="shared" si="5"/>
        <v>0.52391799544419138</v>
      </c>
      <c r="O46" s="19">
        <f t="shared" si="5"/>
        <v>176</v>
      </c>
      <c r="P46" s="19">
        <f t="shared" si="5"/>
        <v>398</v>
      </c>
      <c r="Q46" s="254">
        <f t="shared" si="5"/>
        <v>0.44221105527638194</v>
      </c>
      <c r="R46" s="19">
        <f t="shared" si="5"/>
        <v>1548</v>
      </c>
      <c r="S46" s="19">
        <f t="shared" si="5"/>
        <v>2808</v>
      </c>
      <c r="T46" s="254">
        <f t="shared" si="5"/>
        <v>0.55128205128205132</v>
      </c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</row>
    <row r="47" spans="1:36" ht="15.6" customHeight="1" x14ac:dyDescent="0.25">
      <c r="A47" s="247"/>
      <c r="B47" s="17" t="s">
        <v>402</v>
      </c>
      <c r="C47" s="18"/>
      <c r="D47" s="16"/>
      <c r="E47" s="16">
        <f>PRODUCT(E41)</f>
        <v>88</v>
      </c>
      <c r="F47" s="19">
        <f t="shared" ref="F47:T47" si="6">PRODUCT(F41)</f>
        <v>102</v>
      </c>
      <c r="G47" s="19">
        <f t="shared" si="6"/>
        <v>223</v>
      </c>
      <c r="H47" s="254">
        <f t="shared" si="6"/>
        <v>0.45739910313901344</v>
      </c>
      <c r="I47" s="19">
        <f t="shared" si="6"/>
        <v>95</v>
      </c>
      <c r="J47" s="19">
        <f t="shared" si="6"/>
        <v>183</v>
      </c>
      <c r="K47" s="254">
        <f t="shared" si="6"/>
        <v>0.51912568306010931</v>
      </c>
      <c r="L47" s="19">
        <f t="shared" si="6"/>
        <v>56</v>
      </c>
      <c r="M47" s="19">
        <f t="shared" si="6"/>
        <v>104</v>
      </c>
      <c r="N47" s="254">
        <f t="shared" si="6"/>
        <v>0.53846153846153844</v>
      </c>
      <c r="O47" s="19">
        <f t="shared" si="6"/>
        <v>25</v>
      </c>
      <c r="P47" s="19">
        <f t="shared" si="6"/>
        <v>83</v>
      </c>
      <c r="Q47" s="254">
        <f t="shared" si="6"/>
        <v>0.30120481927710846</v>
      </c>
      <c r="R47" s="19">
        <f t="shared" si="6"/>
        <v>278</v>
      </c>
      <c r="S47" s="19">
        <f t="shared" si="6"/>
        <v>593</v>
      </c>
      <c r="T47" s="254">
        <f t="shared" si="6"/>
        <v>0.46800000000000003</v>
      </c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</row>
    <row r="48" spans="1:36" ht="15.6" customHeight="1" x14ac:dyDescent="0.25">
      <c r="A48" s="247"/>
      <c r="B48" s="245"/>
      <c r="C48" s="245"/>
      <c r="D48" s="245"/>
      <c r="E48" s="32"/>
      <c r="F48" s="245"/>
      <c r="G48" s="245"/>
      <c r="H48" s="256"/>
      <c r="I48" s="245"/>
      <c r="J48" s="245"/>
      <c r="K48" s="257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</row>
    <row r="49" spans="1:36" ht="15.6" customHeight="1" x14ac:dyDescent="0.25">
      <c r="A49" s="247"/>
      <c r="B49" s="245"/>
      <c r="C49" s="245"/>
      <c r="D49" s="245"/>
      <c r="E49" s="32"/>
      <c r="F49" s="245"/>
      <c r="G49" s="245"/>
      <c r="H49" s="256"/>
      <c r="I49" s="245"/>
      <c r="J49" s="245"/>
      <c r="K49" s="257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</row>
    <row r="50" spans="1:36" ht="15.6" customHeight="1" x14ac:dyDescent="0.25">
      <c r="A50" s="247"/>
      <c r="B50" s="245"/>
      <c r="C50" s="245"/>
      <c r="D50" s="245"/>
      <c r="E50" s="32"/>
      <c r="F50" s="245"/>
      <c r="G50" s="245"/>
      <c r="H50" s="256"/>
      <c r="I50" s="245"/>
      <c r="J50" s="245"/>
      <c r="K50" s="257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</row>
    <row r="51" spans="1:36" ht="15.6" customHeight="1" x14ac:dyDescent="0.25">
      <c r="A51" s="247"/>
      <c r="B51" s="245"/>
      <c r="C51" s="245"/>
      <c r="D51" s="245"/>
      <c r="E51" s="32"/>
      <c r="F51" s="245"/>
      <c r="G51" s="245"/>
      <c r="H51" s="256"/>
      <c r="I51" s="245"/>
      <c r="J51" s="245"/>
      <c r="K51" s="257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I51" s="245"/>
      <c r="AJ51" s="245"/>
    </row>
    <row r="52" spans="1:36" ht="15.6" customHeight="1" x14ac:dyDescent="0.25">
      <c r="A52" s="247"/>
      <c r="B52" s="245"/>
      <c r="C52" s="245"/>
      <c r="D52" s="245"/>
      <c r="E52" s="32"/>
      <c r="F52" s="245"/>
      <c r="G52" s="245"/>
      <c r="H52" s="256"/>
      <c r="I52" s="245"/>
      <c r="J52" s="245"/>
      <c r="K52" s="257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45"/>
      <c r="AH52" s="245"/>
      <c r="AI52" s="245"/>
      <c r="AJ52" s="245"/>
    </row>
    <row r="53" spans="1:36" ht="15.6" customHeight="1" x14ac:dyDescent="0.25">
      <c r="A53" s="247"/>
      <c r="B53" s="245"/>
      <c r="C53" s="245"/>
      <c r="D53" s="245"/>
      <c r="E53" s="32"/>
      <c r="F53" s="245"/>
      <c r="G53" s="245"/>
      <c r="H53" s="256"/>
      <c r="I53" s="245"/>
      <c r="J53" s="245"/>
      <c r="K53" s="257"/>
      <c r="L53" s="245"/>
      <c r="M53" s="245"/>
      <c r="N53" s="245"/>
      <c r="O53" s="245"/>
      <c r="P53" s="245"/>
      <c r="Q53" s="245"/>
      <c r="R53" s="245"/>
      <c r="S53" s="245"/>
      <c r="T53" s="245"/>
      <c r="U53" s="245"/>
      <c r="V53" s="245"/>
      <c r="W53" s="245"/>
      <c r="X53" s="245"/>
      <c r="Y53" s="245"/>
      <c r="Z53" s="245"/>
      <c r="AA53" s="245"/>
      <c r="AB53" s="245"/>
      <c r="AC53" s="245"/>
      <c r="AD53" s="245"/>
      <c r="AE53" s="245"/>
      <c r="AF53" s="245"/>
      <c r="AG53" s="245"/>
      <c r="AH53" s="245"/>
      <c r="AI53" s="245"/>
      <c r="AJ53" s="245"/>
    </row>
    <row r="54" spans="1:36" ht="15.6" customHeight="1" x14ac:dyDescent="0.25">
      <c r="A54" s="247"/>
      <c r="B54" s="245"/>
      <c r="C54" s="245"/>
      <c r="D54" s="245"/>
      <c r="E54" s="32"/>
      <c r="F54" s="245"/>
      <c r="G54" s="245"/>
      <c r="H54" s="256"/>
      <c r="I54" s="245"/>
      <c r="J54" s="245"/>
      <c r="K54" s="257"/>
      <c r="L54" s="245"/>
      <c r="M54" s="245"/>
      <c r="N54" s="245"/>
      <c r="O54" s="245"/>
      <c r="P54" s="245"/>
      <c r="Q54" s="245"/>
      <c r="R54" s="245"/>
      <c r="S54" s="245"/>
      <c r="T54" s="245"/>
      <c r="U54" s="245"/>
      <c r="V54" s="245"/>
      <c r="W54" s="245"/>
      <c r="X54" s="245"/>
      <c r="Y54" s="245"/>
      <c r="Z54" s="245"/>
      <c r="AA54" s="245"/>
      <c r="AB54" s="245"/>
      <c r="AC54" s="245"/>
      <c r="AD54" s="245"/>
      <c r="AE54" s="245"/>
      <c r="AF54" s="245"/>
      <c r="AG54" s="245"/>
      <c r="AH54" s="245"/>
      <c r="AI54" s="245"/>
      <c r="AJ54" s="245"/>
    </row>
    <row r="55" spans="1:36" ht="15.6" customHeight="1" x14ac:dyDescent="0.25">
      <c r="A55" s="247"/>
      <c r="B55" s="245"/>
      <c r="C55" s="245"/>
      <c r="D55" s="245"/>
      <c r="E55" s="32"/>
      <c r="F55" s="245"/>
      <c r="G55" s="245"/>
      <c r="H55" s="256"/>
      <c r="I55" s="245"/>
      <c r="J55" s="245"/>
      <c r="K55" s="257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45"/>
      <c r="Z55" s="245"/>
      <c r="AA55" s="245"/>
      <c r="AB55" s="245"/>
      <c r="AC55" s="245"/>
      <c r="AD55" s="245"/>
      <c r="AE55" s="245"/>
      <c r="AF55" s="245"/>
      <c r="AG55" s="245"/>
      <c r="AH55" s="245"/>
      <c r="AI55" s="245"/>
      <c r="AJ55" s="245"/>
    </row>
    <row r="56" spans="1:36" ht="15.6" customHeight="1" x14ac:dyDescent="0.25">
      <c r="A56" s="247"/>
      <c r="B56" s="245"/>
      <c r="C56" s="245"/>
      <c r="D56" s="245"/>
      <c r="E56" s="32"/>
      <c r="F56" s="245"/>
      <c r="G56" s="245"/>
      <c r="H56" s="256"/>
      <c r="I56" s="245"/>
      <c r="J56" s="245"/>
      <c r="K56" s="257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  <c r="AJ56" s="245"/>
    </row>
    <row r="57" spans="1:36" ht="15.6" customHeight="1" x14ac:dyDescent="0.25">
      <c r="A57" s="247"/>
      <c r="B57" s="245"/>
      <c r="C57" s="245"/>
      <c r="D57" s="245"/>
      <c r="E57" s="32"/>
      <c r="F57" s="245"/>
      <c r="G57" s="245"/>
      <c r="H57" s="256"/>
      <c r="I57" s="245"/>
      <c r="J57" s="245"/>
      <c r="K57" s="257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</row>
    <row r="58" spans="1:36" ht="15.6" customHeight="1" x14ac:dyDescent="0.25">
      <c r="A58" s="247"/>
      <c r="B58" s="245"/>
      <c r="C58" s="245"/>
      <c r="D58" s="245"/>
      <c r="E58" s="32"/>
      <c r="F58" s="245"/>
      <c r="G58" s="245"/>
      <c r="H58" s="256"/>
      <c r="I58" s="245"/>
      <c r="J58" s="245"/>
      <c r="K58" s="257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</row>
    <row r="59" spans="1:36" ht="15.6" customHeight="1" x14ac:dyDescent="0.25">
      <c r="A59" s="247"/>
      <c r="B59" s="245"/>
      <c r="C59" s="245"/>
      <c r="D59" s="245"/>
      <c r="E59" s="32"/>
      <c r="F59" s="245"/>
      <c r="G59" s="245"/>
      <c r="H59" s="256"/>
      <c r="I59" s="245"/>
      <c r="J59" s="245"/>
      <c r="K59" s="257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</row>
    <row r="60" spans="1:36" ht="15.6" customHeight="1" x14ac:dyDescent="0.25">
      <c r="A60" s="247"/>
      <c r="B60" s="245"/>
      <c r="C60" s="245"/>
      <c r="D60" s="245"/>
      <c r="E60" s="32"/>
      <c r="F60" s="245"/>
      <c r="G60" s="245"/>
      <c r="H60" s="256"/>
      <c r="I60" s="245"/>
      <c r="J60" s="245"/>
      <c r="K60" s="257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</row>
    <row r="61" spans="1:36" ht="15.6" customHeight="1" x14ac:dyDescent="0.25">
      <c r="A61" s="247"/>
      <c r="B61" s="245"/>
      <c r="C61" s="245"/>
      <c r="D61" s="245"/>
      <c r="E61" s="32"/>
      <c r="F61" s="245"/>
      <c r="G61" s="245"/>
      <c r="H61" s="256"/>
      <c r="I61" s="245"/>
      <c r="J61" s="245"/>
      <c r="K61" s="257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  <c r="AJ61" s="245"/>
    </row>
    <row r="62" spans="1:36" ht="15.6" customHeight="1" x14ac:dyDescent="0.25">
      <c r="A62" s="247"/>
      <c r="B62" s="245"/>
      <c r="C62" s="245"/>
      <c r="D62" s="245"/>
      <c r="E62" s="32"/>
      <c r="F62" s="245"/>
      <c r="G62" s="245"/>
      <c r="H62" s="256"/>
      <c r="I62" s="245"/>
      <c r="J62" s="245"/>
      <c r="K62" s="257"/>
      <c r="L62" s="245"/>
      <c r="M62" s="245"/>
      <c r="N62" s="245"/>
      <c r="O62" s="245"/>
      <c r="P62" s="245"/>
      <c r="Q62" s="245"/>
      <c r="R62" s="245"/>
      <c r="S62" s="245"/>
      <c r="T62" s="245"/>
      <c r="U62" s="245"/>
      <c r="V62" s="245"/>
      <c r="W62" s="245"/>
      <c r="X62" s="245"/>
      <c r="Y62" s="245"/>
      <c r="Z62" s="245"/>
      <c r="AA62" s="245"/>
      <c r="AB62" s="245"/>
      <c r="AC62" s="245"/>
      <c r="AD62" s="245"/>
      <c r="AE62" s="245"/>
      <c r="AF62" s="245"/>
      <c r="AG62" s="245"/>
      <c r="AH62" s="245"/>
      <c r="AI62" s="245"/>
      <c r="AJ62" s="245"/>
    </row>
    <row r="63" spans="1:36" ht="15.6" customHeight="1" x14ac:dyDescent="0.25">
      <c r="A63" s="247"/>
      <c r="B63" s="245"/>
      <c r="C63" s="245"/>
      <c r="D63" s="245"/>
      <c r="E63" s="32"/>
      <c r="F63" s="245"/>
      <c r="G63" s="245"/>
      <c r="H63" s="256"/>
      <c r="I63" s="245"/>
      <c r="J63" s="245"/>
      <c r="K63" s="257"/>
      <c r="L63" s="245"/>
      <c r="M63" s="245"/>
      <c r="N63" s="245"/>
      <c r="O63" s="245"/>
      <c r="P63" s="245"/>
      <c r="Q63" s="245"/>
      <c r="R63" s="245"/>
      <c r="S63" s="245"/>
      <c r="T63" s="245"/>
      <c r="U63" s="245"/>
      <c r="V63" s="245"/>
      <c r="W63" s="245"/>
      <c r="X63" s="245"/>
      <c r="Y63" s="245"/>
      <c r="Z63" s="245"/>
      <c r="AA63" s="245"/>
      <c r="AB63" s="245"/>
      <c r="AC63" s="245"/>
      <c r="AD63" s="245"/>
      <c r="AE63" s="245"/>
      <c r="AF63" s="245"/>
      <c r="AG63" s="245"/>
      <c r="AH63" s="245"/>
      <c r="AI63" s="245"/>
      <c r="AJ63" s="245"/>
    </row>
    <row r="64" spans="1:36" ht="15.6" customHeight="1" x14ac:dyDescent="0.25">
      <c r="A64" s="247"/>
      <c r="B64" s="245"/>
      <c r="C64" s="245"/>
      <c r="D64" s="245"/>
      <c r="E64" s="32"/>
      <c r="F64" s="245"/>
      <c r="G64" s="245"/>
      <c r="H64" s="256"/>
      <c r="I64" s="245"/>
      <c r="J64" s="245"/>
      <c r="K64" s="257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  <c r="AC64" s="245"/>
      <c r="AD64" s="245"/>
      <c r="AE64" s="245"/>
      <c r="AF64" s="245"/>
      <c r="AG64" s="245"/>
      <c r="AH64" s="245"/>
      <c r="AI64" s="245"/>
      <c r="AJ64" s="245"/>
    </row>
    <row r="65" spans="1:36" ht="15.6" customHeight="1" x14ac:dyDescent="0.25">
      <c r="A65" s="247"/>
      <c r="B65" s="245"/>
      <c r="C65" s="245"/>
      <c r="D65" s="245"/>
      <c r="E65" s="32"/>
      <c r="F65" s="245"/>
      <c r="G65" s="245"/>
      <c r="H65" s="256"/>
      <c r="I65" s="245"/>
      <c r="J65" s="245"/>
      <c r="K65" s="257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45"/>
      <c r="Z65" s="245"/>
      <c r="AA65" s="245"/>
      <c r="AB65" s="245"/>
      <c r="AC65" s="245"/>
      <c r="AD65" s="245"/>
      <c r="AE65" s="245"/>
      <c r="AF65" s="245"/>
      <c r="AG65" s="245"/>
      <c r="AH65" s="245"/>
      <c r="AI65" s="245"/>
      <c r="AJ65" s="245"/>
    </row>
    <row r="66" spans="1:36" ht="15.6" customHeight="1" x14ac:dyDescent="0.25">
      <c r="A66" s="247"/>
      <c r="B66" s="245"/>
      <c r="C66" s="245"/>
      <c r="D66" s="245"/>
      <c r="E66" s="32"/>
      <c r="F66" s="245"/>
      <c r="G66" s="245"/>
      <c r="H66" s="256"/>
      <c r="I66" s="245"/>
      <c r="J66" s="245"/>
      <c r="K66" s="257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45"/>
      <c r="AA66" s="245"/>
      <c r="AB66" s="245"/>
      <c r="AC66" s="245"/>
      <c r="AD66" s="245"/>
      <c r="AE66" s="245"/>
      <c r="AF66" s="245"/>
      <c r="AG66" s="245"/>
      <c r="AH66" s="245"/>
      <c r="AI66" s="245"/>
      <c r="AJ66" s="245"/>
    </row>
    <row r="67" spans="1:36" ht="15.6" customHeight="1" x14ac:dyDescent="0.25">
      <c r="A67" s="247"/>
      <c r="B67" s="245"/>
      <c r="C67" s="245"/>
      <c r="D67" s="245"/>
      <c r="E67" s="32"/>
      <c r="F67" s="245"/>
      <c r="G67" s="245"/>
      <c r="H67" s="256"/>
      <c r="I67" s="245"/>
      <c r="J67" s="245"/>
      <c r="K67" s="257"/>
      <c r="L67" s="245"/>
      <c r="M67" s="245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5"/>
      <c r="Y67" s="245"/>
      <c r="Z67" s="245"/>
      <c r="AA67" s="245"/>
      <c r="AB67" s="245"/>
      <c r="AC67" s="245"/>
      <c r="AD67" s="245"/>
      <c r="AE67" s="245"/>
      <c r="AF67" s="245"/>
      <c r="AG67" s="245"/>
      <c r="AH67" s="245"/>
      <c r="AI67" s="245"/>
      <c r="AJ67" s="245"/>
    </row>
    <row r="68" spans="1:36" ht="15.6" customHeight="1" x14ac:dyDescent="0.25">
      <c r="A68" s="247"/>
      <c r="B68" s="245"/>
      <c r="C68" s="245"/>
      <c r="D68" s="245"/>
      <c r="E68" s="32"/>
      <c r="F68" s="245"/>
      <c r="G68" s="245"/>
      <c r="H68" s="256"/>
      <c r="I68" s="245"/>
      <c r="J68" s="245"/>
      <c r="K68" s="257"/>
      <c r="L68" s="245"/>
      <c r="M68" s="245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5"/>
      <c r="Y68" s="245"/>
      <c r="Z68" s="245"/>
      <c r="AA68" s="245"/>
      <c r="AB68" s="245"/>
      <c r="AC68" s="245"/>
      <c r="AD68" s="245"/>
      <c r="AE68" s="245"/>
      <c r="AF68" s="245"/>
      <c r="AG68" s="245"/>
      <c r="AH68" s="245"/>
      <c r="AI68" s="245"/>
      <c r="AJ68" s="245"/>
    </row>
    <row r="69" spans="1:36" s="259" customFormat="1" ht="15.6" customHeight="1" x14ac:dyDescent="0.25">
      <c r="A69" s="258"/>
      <c r="B69" s="245"/>
      <c r="C69" s="245"/>
      <c r="D69" s="245"/>
      <c r="E69" s="32"/>
      <c r="F69" s="245"/>
      <c r="G69" s="245"/>
      <c r="H69" s="256"/>
      <c r="I69" s="245"/>
      <c r="J69" s="245"/>
      <c r="K69" s="257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245"/>
      <c r="Z69" s="245"/>
      <c r="AA69" s="245"/>
      <c r="AB69" s="245"/>
      <c r="AC69" s="245"/>
      <c r="AD69" s="245"/>
      <c r="AE69" s="245"/>
      <c r="AF69" s="245"/>
      <c r="AG69" s="245"/>
      <c r="AH69" s="245"/>
      <c r="AI69" s="245"/>
      <c r="AJ69" s="245"/>
    </row>
    <row r="70" spans="1:36" s="259" customFormat="1" ht="15.6" customHeight="1" x14ac:dyDescent="0.25">
      <c r="A70" s="258"/>
      <c r="B70" s="245"/>
      <c r="C70" s="245"/>
      <c r="D70" s="245"/>
      <c r="E70" s="32"/>
      <c r="F70" s="245"/>
      <c r="G70" s="245"/>
      <c r="H70" s="256"/>
      <c r="I70" s="245"/>
      <c r="J70" s="245"/>
      <c r="K70" s="257"/>
      <c r="L70" s="245"/>
      <c r="M70" s="245"/>
      <c r="N70" s="245"/>
      <c r="O70" s="245"/>
      <c r="P70" s="245"/>
      <c r="Q70" s="245"/>
      <c r="R70" s="245"/>
      <c r="S70" s="245"/>
      <c r="T70" s="245"/>
      <c r="U70" s="245"/>
      <c r="V70" s="245"/>
      <c r="W70" s="245"/>
      <c r="X70" s="245"/>
      <c r="Y70" s="245"/>
      <c r="Z70" s="245"/>
      <c r="AA70" s="245"/>
      <c r="AB70" s="245"/>
      <c r="AC70" s="245"/>
      <c r="AD70" s="245"/>
      <c r="AE70" s="245"/>
      <c r="AF70" s="245"/>
      <c r="AG70" s="245"/>
      <c r="AH70" s="245"/>
      <c r="AI70" s="245"/>
      <c r="AJ70" s="245"/>
    </row>
    <row r="71" spans="1:36" ht="15.6" customHeight="1" x14ac:dyDescent="0.25">
      <c r="A71" s="247"/>
      <c r="B71" s="245"/>
      <c r="C71" s="245"/>
      <c r="D71" s="245"/>
      <c r="E71" s="32"/>
      <c r="F71" s="245"/>
      <c r="G71" s="245"/>
      <c r="H71" s="256"/>
      <c r="I71" s="245"/>
      <c r="J71" s="245"/>
      <c r="K71" s="257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</row>
    <row r="72" spans="1:36" ht="15.6" customHeight="1" x14ac:dyDescent="0.25">
      <c r="A72" s="247"/>
      <c r="B72" s="245"/>
      <c r="C72" s="245"/>
      <c r="D72" s="245"/>
      <c r="E72" s="32"/>
      <c r="F72" s="245"/>
      <c r="G72" s="245"/>
      <c r="H72" s="256"/>
      <c r="I72" s="245"/>
      <c r="J72" s="245"/>
      <c r="K72" s="257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</row>
    <row r="73" spans="1:36" ht="15.6" customHeight="1" x14ac:dyDescent="0.25">
      <c r="A73" s="247"/>
      <c r="B73" s="245"/>
      <c r="C73" s="245"/>
      <c r="D73" s="245"/>
      <c r="E73" s="32"/>
      <c r="F73" s="245"/>
      <c r="G73" s="245"/>
      <c r="H73" s="256"/>
      <c r="I73" s="245"/>
      <c r="J73" s="245"/>
      <c r="K73" s="257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  <c r="AJ73" s="245"/>
    </row>
    <row r="74" spans="1:36" ht="15.6" customHeight="1" x14ac:dyDescent="0.25">
      <c r="A74" s="247"/>
      <c r="B74" s="245"/>
      <c r="C74" s="245"/>
      <c r="D74" s="245"/>
      <c r="E74" s="32"/>
      <c r="F74" s="245"/>
      <c r="G74" s="245"/>
      <c r="H74" s="256"/>
      <c r="I74" s="245"/>
      <c r="J74" s="245"/>
      <c r="K74" s="257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  <c r="AA74" s="245"/>
      <c r="AB74" s="245"/>
      <c r="AC74" s="245"/>
      <c r="AD74" s="245"/>
      <c r="AE74" s="245"/>
      <c r="AF74" s="245"/>
      <c r="AG74" s="245"/>
      <c r="AH74" s="245"/>
      <c r="AI74" s="245"/>
      <c r="AJ74" s="245"/>
    </row>
    <row r="75" spans="1:36" ht="15.6" customHeight="1" x14ac:dyDescent="0.25">
      <c r="A75" s="247"/>
      <c r="B75" s="245"/>
      <c r="C75" s="245"/>
      <c r="D75" s="245"/>
      <c r="E75" s="32"/>
      <c r="F75" s="245"/>
      <c r="G75" s="245"/>
      <c r="H75" s="256"/>
      <c r="I75" s="245"/>
      <c r="J75" s="245"/>
      <c r="K75" s="257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</row>
    <row r="76" spans="1:36" ht="15.6" customHeight="1" x14ac:dyDescent="0.25">
      <c r="A76" s="247"/>
      <c r="B76" s="245"/>
      <c r="C76" s="245"/>
      <c r="D76" s="245"/>
      <c r="E76" s="32"/>
      <c r="F76" s="245"/>
      <c r="G76" s="245"/>
      <c r="H76" s="256"/>
      <c r="I76" s="245"/>
      <c r="J76" s="245"/>
      <c r="K76" s="257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5"/>
      <c r="AJ76" s="245"/>
    </row>
    <row r="77" spans="1:36" ht="15.6" customHeight="1" x14ac:dyDescent="0.25">
      <c r="A77" s="247"/>
      <c r="B77" s="245"/>
      <c r="C77" s="245"/>
      <c r="D77" s="245"/>
      <c r="E77" s="32"/>
      <c r="F77" s="245"/>
      <c r="G77" s="245"/>
      <c r="H77" s="256"/>
      <c r="I77" s="245"/>
      <c r="J77" s="245"/>
      <c r="K77" s="257"/>
      <c r="L77" s="245"/>
      <c r="M77" s="245"/>
      <c r="N77" s="245"/>
      <c r="O77" s="245"/>
      <c r="P77" s="245"/>
      <c r="Q77" s="245"/>
      <c r="R77" s="245"/>
      <c r="S77" s="245"/>
      <c r="T77" s="245"/>
      <c r="U77" s="245"/>
      <c r="V77" s="245"/>
      <c r="W77" s="245"/>
      <c r="X77" s="245"/>
      <c r="Y77" s="245"/>
      <c r="Z77" s="245"/>
      <c r="AA77" s="245"/>
      <c r="AB77" s="245"/>
      <c r="AC77" s="245"/>
      <c r="AD77" s="245"/>
      <c r="AE77" s="245"/>
      <c r="AF77" s="245"/>
      <c r="AG77" s="245"/>
      <c r="AH77" s="245"/>
      <c r="AI77" s="245"/>
      <c r="AJ77" s="245"/>
    </row>
    <row r="78" spans="1:36" ht="15.6" customHeight="1" x14ac:dyDescent="0.25">
      <c r="A78" s="247"/>
      <c r="B78" s="245"/>
      <c r="C78" s="245"/>
      <c r="D78" s="245"/>
      <c r="E78" s="32"/>
      <c r="F78" s="245"/>
      <c r="G78" s="245"/>
      <c r="H78" s="256"/>
      <c r="I78" s="245"/>
      <c r="J78" s="245"/>
      <c r="K78" s="257"/>
      <c r="L78" s="245"/>
      <c r="M78" s="245"/>
      <c r="N78" s="245"/>
      <c r="O78" s="245"/>
      <c r="P78" s="245"/>
      <c r="Q78" s="245"/>
      <c r="R78" s="245"/>
      <c r="S78" s="245"/>
      <c r="T78" s="245"/>
      <c r="U78" s="245"/>
      <c r="V78" s="245"/>
      <c r="W78" s="245"/>
      <c r="X78" s="245"/>
      <c r="Y78" s="245"/>
      <c r="Z78" s="245"/>
      <c r="AA78" s="245"/>
      <c r="AB78" s="245"/>
      <c r="AC78" s="245"/>
      <c r="AD78" s="245"/>
      <c r="AE78" s="245"/>
      <c r="AF78" s="245"/>
      <c r="AG78" s="245"/>
      <c r="AH78" s="245"/>
      <c r="AI78" s="245"/>
      <c r="AJ78" s="245"/>
    </row>
    <row r="79" spans="1:36" ht="15.6" customHeight="1" x14ac:dyDescent="0.25">
      <c r="A79" s="247"/>
      <c r="B79" s="245"/>
      <c r="C79" s="245"/>
      <c r="D79" s="245"/>
      <c r="E79" s="32"/>
      <c r="F79" s="245"/>
      <c r="G79" s="245"/>
      <c r="H79" s="256"/>
      <c r="I79" s="245"/>
      <c r="J79" s="245"/>
      <c r="K79" s="257"/>
      <c r="L79" s="245"/>
      <c r="M79" s="245"/>
      <c r="N79" s="245"/>
      <c r="O79" s="245"/>
      <c r="P79" s="245"/>
      <c r="Q79" s="245"/>
      <c r="R79" s="245"/>
      <c r="S79" s="245"/>
      <c r="T79" s="245"/>
      <c r="U79" s="245"/>
      <c r="V79" s="245"/>
      <c r="W79" s="245"/>
      <c r="X79" s="245"/>
      <c r="Y79" s="245"/>
      <c r="Z79" s="245"/>
      <c r="AA79" s="245"/>
      <c r="AB79" s="245"/>
      <c r="AC79" s="245"/>
      <c r="AD79" s="245"/>
      <c r="AE79" s="245"/>
      <c r="AF79" s="245"/>
      <c r="AG79" s="245"/>
      <c r="AH79" s="245"/>
      <c r="AI79" s="245"/>
      <c r="AJ79" s="245"/>
    </row>
    <row r="80" spans="1:36" ht="15.6" customHeight="1" x14ac:dyDescent="0.25">
      <c r="A80" s="247"/>
      <c r="B80" s="245"/>
      <c r="C80" s="245"/>
      <c r="D80" s="245"/>
      <c r="E80" s="32"/>
      <c r="F80" s="245"/>
      <c r="G80" s="245"/>
      <c r="H80" s="256"/>
      <c r="I80" s="245"/>
      <c r="J80" s="245"/>
      <c r="K80" s="257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</row>
    <row r="81" spans="1:36" ht="15.6" customHeight="1" x14ac:dyDescent="0.25">
      <c r="A81" s="247"/>
      <c r="B81" s="245"/>
      <c r="C81" s="245"/>
      <c r="D81" s="245"/>
      <c r="E81" s="32"/>
      <c r="F81" s="245"/>
      <c r="G81" s="245"/>
      <c r="H81" s="256"/>
      <c r="I81" s="245"/>
      <c r="J81" s="245"/>
      <c r="K81" s="257"/>
      <c r="L81" s="245"/>
      <c r="M81" s="245"/>
      <c r="N81" s="245"/>
      <c r="O81" s="245"/>
      <c r="P81" s="245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245"/>
      <c r="AB81" s="245"/>
      <c r="AC81" s="245"/>
      <c r="AD81" s="245"/>
      <c r="AE81" s="245"/>
      <c r="AF81" s="245"/>
      <c r="AG81" s="245"/>
      <c r="AH81" s="245"/>
      <c r="AI81" s="245"/>
      <c r="AJ81" s="245"/>
    </row>
    <row r="82" spans="1:36" ht="15.6" customHeight="1" x14ac:dyDescent="0.25">
      <c r="A82" s="247"/>
      <c r="B82" s="245"/>
      <c r="C82" s="245"/>
      <c r="D82" s="245"/>
      <c r="E82" s="32"/>
      <c r="F82" s="245"/>
      <c r="G82" s="245"/>
      <c r="H82" s="256"/>
      <c r="I82" s="245"/>
      <c r="J82" s="245"/>
      <c r="K82" s="257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5"/>
      <c r="AG82" s="245"/>
      <c r="AH82" s="245"/>
      <c r="AI82" s="245"/>
      <c r="AJ82" s="245"/>
    </row>
    <row r="83" spans="1:36" ht="15.6" customHeight="1" x14ac:dyDescent="0.25">
      <c r="A83" s="247"/>
      <c r="B83" s="245"/>
      <c r="C83" s="245"/>
      <c r="D83" s="245"/>
      <c r="E83" s="32"/>
      <c r="F83" s="245"/>
      <c r="G83" s="245"/>
      <c r="H83" s="256"/>
      <c r="I83" s="245"/>
      <c r="J83" s="245"/>
      <c r="K83" s="257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</row>
    <row r="84" spans="1:36" ht="15.6" customHeight="1" x14ac:dyDescent="0.25">
      <c r="A84" s="247"/>
      <c r="B84" s="245"/>
      <c r="C84" s="245"/>
      <c r="D84" s="245"/>
      <c r="E84" s="32"/>
      <c r="F84" s="245"/>
      <c r="G84" s="245"/>
      <c r="H84" s="256"/>
      <c r="I84" s="245"/>
      <c r="J84" s="245"/>
      <c r="K84" s="257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</row>
    <row r="85" spans="1:36" ht="15.6" customHeight="1" x14ac:dyDescent="0.25">
      <c r="A85" s="247"/>
      <c r="B85" s="245"/>
      <c r="C85" s="245"/>
      <c r="D85" s="245"/>
      <c r="E85" s="32"/>
      <c r="F85" s="245"/>
      <c r="G85" s="245"/>
      <c r="H85" s="256"/>
      <c r="I85" s="245"/>
      <c r="J85" s="245"/>
      <c r="K85" s="257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5"/>
      <c r="AI85" s="245"/>
      <c r="AJ85" s="245"/>
    </row>
    <row r="86" spans="1:36" ht="15.6" customHeight="1" x14ac:dyDescent="0.25">
      <c r="A86" s="247"/>
      <c r="B86" s="245"/>
      <c r="C86" s="245"/>
      <c r="D86" s="245"/>
      <c r="E86" s="32"/>
      <c r="F86" s="245"/>
      <c r="G86" s="245"/>
      <c r="H86" s="256"/>
      <c r="I86" s="245"/>
      <c r="J86" s="245"/>
      <c r="K86" s="257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5"/>
      <c r="AI86" s="245"/>
      <c r="AJ86" s="245"/>
    </row>
    <row r="87" spans="1:36" ht="15.6" customHeight="1" x14ac:dyDescent="0.25">
      <c r="A87" s="247"/>
      <c r="B87" s="245"/>
      <c r="C87" s="245"/>
      <c r="D87" s="245"/>
      <c r="E87" s="32"/>
      <c r="F87" s="245"/>
      <c r="G87" s="245"/>
      <c r="H87" s="256"/>
      <c r="I87" s="245"/>
      <c r="J87" s="245"/>
      <c r="K87" s="257"/>
      <c r="L87" s="245"/>
      <c r="M87" s="245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5"/>
      <c r="Y87" s="245"/>
      <c r="Z87" s="245"/>
      <c r="AA87" s="245"/>
      <c r="AB87" s="245"/>
      <c r="AC87" s="245"/>
      <c r="AD87" s="245"/>
      <c r="AE87" s="245"/>
      <c r="AF87" s="245"/>
      <c r="AG87" s="245"/>
      <c r="AH87" s="245"/>
      <c r="AI87" s="245"/>
      <c r="AJ87" s="245"/>
    </row>
    <row r="88" spans="1:36" ht="15.6" customHeight="1" x14ac:dyDescent="0.25">
      <c r="A88" s="247"/>
      <c r="B88" s="245"/>
      <c r="C88" s="245"/>
      <c r="D88" s="245"/>
      <c r="E88" s="32"/>
      <c r="F88" s="245"/>
      <c r="G88" s="245"/>
      <c r="H88" s="256"/>
      <c r="I88" s="245"/>
      <c r="J88" s="245"/>
      <c r="K88" s="257"/>
      <c r="L88" s="245"/>
      <c r="M88" s="245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5"/>
      <c r="Y88" s="245"/>
      <c r="Z88" s="245"/>
      <c r="AA88" s="245"/>
      <c r="AB88" s="245"/>
      <c r="AC88" s="245"/>
      <c r="AD88" s="245"/>
      <c r="AE88" s="245"/>
      <c r="AF88" s="245"/>
      <c r="AG88" s="245"/>
      <c r="AH88" s="245"/>
      <c r="AI88" s="245"/>
      <c r="AJ88" s="245"/>
    </row>
    <row r="89" spans="1:36" ht="15.6" customHeight="1" x14ac:dyDescent="0.25">
      <c r="A89" s="247"/>
      <c r="B89" s="245"/>
      <c r="C89" s="245"/>
      <c r="D89" s="245"/>
      <c r="E89" s="32"/>
      <c r="F89" s="245"/>
      <c r="G89" s="245"/>
      <c r="H89" s="256"/>
      <c r="I89" s="245"/>
      <c r="J89" s="245"/>
      <c r="K89" s="257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  <c r="AH89" s="245"/>
      <c r="AI89" s="245"/>
      <c r="AJ89" s="245"/>
    </row>
    <row r="90" spans="1:36" ht="15.6" customHeight="1" x14ac:dyDescent="0.25">
      <c r="A90" s="247"/>
      <c r="B90" s="245"/>
      <c r="C90" s="245"/>
      <c r="D90" s="245"/>
      <c r="E90" s="32"/>
      <c r="F90" s="245"/>
      <c r="G90" s="245"/>
      <c r="H90" s="256"/>
      <c r="I90" s="245"/>
      <c r="J90" s="245"/>
      <c r="K90" s="257"/>
      <c r="L90" s="245"/>
      <c r="M90" s="245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5"/>
      <c r="Y90" s="245"/>
      <c r="Z90" s="245"/>
      <c r="AA90" s="245"/>
      <c r="AB90" s="245"/>
      <c r="AC90" s="245"/>
      <c r="AD90" s="245"/>
      <c r="AE90" s="245"/>
      <c r="AF90" s="245"/>
      <c r="AG90" s="245"/>
      <c r="AH90" s="245"/>
      <c r="AI90" s="245"/>
      <c r="AJ90" s="245"/>
    </row>
    <row r="91" spans="1:36" ht="15.6" customHeight="1" x14ac:dyDescent="0.25">
      <c r="A91" s="247"/>
      <c r="B91" s="245"/>
      <c r="C91" s="245"/>
      <c r="D91" s="245"/>
      <c r="E91" s="32"/>
      <c r="F91" s="245"/>
      <c r="G91" s="245"/>
      <c r="H91" s="256"/>
      <c r="I91" s="245"/>
      <c r="J91" s="245"/>
      <c r="K91" s="257"/>
      <c r="L91" s="245"/>
      <c r="M91" s="245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5"/>
      <c r="Y91" s="245"/>
      <c r="Z91" s="245"/>
      <c r="AA91" s="245"/>
      <c r="AB91" s="245"/>
      <c r="AC91" s="245"/>
      <c r="AD91" s="245"/>
      <c r="AE91" s="245"/>
      <c r="AF91" s="245"/>
      <c r="AG91" s="245"/>
      <c r="AH91" s="245"/>
      <c r="AI91" s="245"/>
      <c r="AJ91" s="245"/>
    </row>
    <row r="92" spans="1:36" ht="15.6" customHeight="1" x14ac:dyDescent="0.25">
      <c r="A92" s="247"/>
      <c r="B92" s="245"/>
      <c r="C92" s="245"/>
      <c r="D92" s="245"/>
      <c r="E92" s="32"/>
      <c r="F92" s="245"/>
      <c r="G92" s="245"/>
      <c r="H92" s="256"/>
      <c r="I92" s="245"/>
      <c r="J92" s="245"/>
      <c r="K92" s="257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5"/>
      <c r="AH92" s="245"/>
      <c r="AI92" s="245"/>
      <c r="AJ92" s="245"/>
    </row>
    <row r="93" spans="1:36" s="259" customFormat="1" ht="15.6" customHeight="1" x14ac:dyDescent="0.25">
      <c r="A93" s="258"/>
      <c r="B93" s="245"/>
      <c r="C93" s="245"/>
      <c r="D93" s="245"/>
      <c r="E93" s="32"/>
      <c r="F93" s="245"/>
      <c r="G93" s="245"/>
      <c r="H93" s="256"/>
      <c r="I93" s="245"/>
      <c r="J93" s="245"/>
      <c r="K93" s="257"/>
      <c r="L93" s="245"/>
      <c r="M93" s="245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5"/>
      <c r="Y93" s="245"/>
      <c r="Z93" s="245"/>
      <c r="AA93" s="245"/>
      <c r="AB93" s="245"/>
      <c r="AC93" s="245"/>
      <c r="AD93" s="245"/>
      <c r="AE93" s="245"/>
      <c r="AF93" s="245"/>
      <c r="AG93" s="245"/>
      <c r="AH93" s="245"/>
      <c r="AI93" s="245"/>
      <c r="AJ93" s="245"/>
    </row>
    <row r="94" spans="1:36" s="259" customFormat="1" ht="15.6" customHeight="1" x14ac:dyDescent="0.25">
      <c r="A94" s="258"/>
      <c r="B94" s="245"/>
      <c r="C94" s="245"/>
      <c r="D94" s="245"/>
      <c r="E94" s="32"/>
      <c r="F94" s="245"/>
      <c r="G94" s="245"/>
      <c r="H94" s="256"/>
      <c r="I94" s="245"/>
      <c r="J94" s="245"/>
      <c r="K94" s="257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45"/>
      <c r="AE94" s="245"/>
      <c r="AF94" s="245"/>
      <c r="AG94" s="245"/>
      <c r="AH94" s="245"/>
      <c r="AI94" s="245"/>
      <c r="AJ94" s="245"/>
    </row>
    <row r="95" spans="1:36" s="259" customFormat="1" ht="15.6" customHeight="1" x14ac:dyDescent="0.25">
      <c r="A95" s="258"/>
      <c r="B95" s="245"/>
      <c r="C95" s="245"/>
      <c r="D95" s="245"/>
      <c r="E95" s="32"/>
      <c r="F95" s="245"/>
      <c r="G95" s="245"/>
      <c r="H95" s="256"/>
      <c r="I95" s="245"/>
      <c r="J95" s="245"/>
      <c r="K95" s="257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5"/>
      <c r="AH95" s="245"/>
      <c r="AI95" s="245"/>
      <c r="AJ95" s="245"/>
    </row>
    <row r="96" spans="1:36" s="259" customFormat="1" ht="15.6" customHeight="1" x14ac:dyDescent="0.25">
      <c r="A96" s="258"/>
      <c r="B96" s="245"/>
      <c r="C96" s="245"/>
      <c r="D96" s="245"/>
      <c r="E96" s="32"/>
      <c r="F96" s="245"/>
      <c r="G96" s="245"/>
      <c r="H96" s="256"/>
      <c r="I96" s="245"/>
      <c r="J96" s="245"/>
      <c r="K96" s="257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5"/>
      <c r="AH96" s="245"/>
      <c r="AI96" s="245"/>
      <c r="AJ96" s="245"/>
    </row>
    <row r="97" spans="1:36" s="259" customFormat="1" ht="15.6" customHeight="1" x14ac:dyDescent="0.25">
      <c r="A97" s="258"/>
      <c r="B97" s="245"/>
      <c r="C97" s="245"/>
      <c r="D97" s="245"/>
      <c r="E97" s="32"/>
      <c r="F97" s="245"/>
      <c r="G97" s="245"/>
      <c r="H97" s="256"/>
      <c r="I97" s="245"/>
      <c r="J97" s="245"/>
      <c r="K97" s="257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  <c r="AJ97" s="245"/>
    </row>
    <row r="98" spans="1:36" s="259" customFormat="1" ht="15.6" customHeight="1" x14ac:dyDescent="0.25">
      <c r="A98" s="258"/>
      <c r="B98" s="245"/>
      <c r="C98" s="245"/>
      <c r="D98" s="245"/>
      <c r="E98" s="32"/>
      <c r="F98" s="245"/>
      <c r="G98" s="245"/>
      <c r="H98" s="256"/>
      <c r="I98" s="245"/>
      <c r="J98" s="245"/>
      <c r="K98" s="257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5"/>
      <c r="AH98" s="245"/>
      <c r="AI98" s="245"/>
      <c r="AJ98" s="245"/>
    </row>
    <row r="99" spans="1:36" s="259" customFormat="1" ht="15.6" customHeight="1" x14ac:dyDescent="0.25">
      <c r="A99" s="258"/>
      <c r="B99" s="245"/>
      <c r="C99" s="245"/>
      <c r="D99" s="245"/>
      <c r="E99" s="32"/>
      <c r="F99" s="245"/>
      <c r="G99" s="245"/>
      <c r="H99" s="256"/>
      <c r="I99" s="245"/>
      <c r="J99" s="245"/>
      <c r="K99" s="257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5"/>
      <c r="AH99" s="245"/>
      <c r="AI99" s="245"/>
      <c r="AJ99" s="245"/>
    </row>
    <row r="100" spans="1:36" s="259" customFormat="1" ht="15.6" customHeight="1" x14ac:dyDescent="0.25">
      <c r="A100" s="258"/>
      <c r="B100" s="245"/>
      <c r="C100" s="245"/>
      <c r="D100" s="245"/>
      <c r="E100" s="32"/>
      <c r="F100" s="245"/>
      <c r="G100" s="245"/>
      <c r="H100" s="256"/>
      <c r="I100" s="245"/>
      <c r="J100" s="245"/>
      <c r="K100" s="257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5"/>
      <c r="AH100" s="245"/>
      <c r="AI100" s="245"/>
      <c r="AJ100" s="245"/>
    </row>
    <row r="101" spans="1:36" s="259" customFormat="1" ht="15.6" customHeight="1" x14ac:dyDescent="0.25">
      <c r="A101" s="258"/>
      <c r="B101" s="245"/>
      <c r="C101" s="245"/>
      <c r="D101" s="245"/>
      <c r="E101" s="32"/>
      <c r="F101" s="245"/>
      <c r="G101" s="245"/>
      <c r="H101" s="256"/>
      <c r="I101" s="245"/>
      <c r="J101" s="245"/>
      <c r="K101" s="257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  <c r="AJ101" s="245"/>
    </row>
    <row r="102" spans="1:36" s="259" customFormat="1" ht="15.6" customHeight="1" x14ac:dyDescent="0.25">
      <c r="A102" s="258"/>
      <c r="B102" s="245"/>
      <c r="C102" s="245"/>
      <c r="D102" s="245"/>
      <c r="E102" s="32"/>
      <c r="F102" s="245"/>
      <c r="G102" s="245"/>
      <c r="H102" s="256"/>
      <c r="I102" s="245"/>
      <c r="J102" s="245"/>
      <c r="K102" s="257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45"/>
      <c r="AE102" s="245"/>
      <c r="AF102" s="245"/>
      <c r="AG102" s="245"/>
      <c r="AH102" s="245"/>
      <c r="AI102" s="245"/>
      <c r="AJ102" s="245"/>
    </row>
    <row r="103" spans="1:36" s="259" customFormat="1" ht="15.6" customHeight="1" x14ac:dyDescent="0.25">
      <c r="A103" s="258"/>
      <c r="B103" s="245"/>
      <c r="C103" s="245"/>
      <c r="D103" s="245"/>
      <c r="E103" s="32"/>
      <c r="F103" s="245"/>
      <c r="G103" s="245"/>
      <c r="H103" s="256"/>
      <c r="I103" s="245"/>
      <c r="J103" s="245"/>
      <c r="K103" s="257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45"/>
      <c r="AE103" s="245"/>
      <c r="AF103" s="245"/>
      <c r="AG103" s="245"/>
      <c r="AH103" s="245"/>
      <c r="AI103" s="245"/>
      <c r="AJ103" s="245"/>
    </row>
    <row r="104" spans="1:36" s="259" customFormat="1" ht="15.6" customHeight="1" x14ac:dyDescent="0.25">
      <c r="A104" s="258"/>
      <c r="B104" s="260"/>
      <c r="C104" s="260"/>
      <c r="D104" s="260"/>
      <c r="E104" s="25"/>
      <c r="F104" s="260"/>
      <c r="G104" s="260"/>
      <c r="H104" s="261"/>
      <c r="I104" s="260"/>
      <c r="J104" s="260"/>
      <c r="K104" s="262"/>
      <c r="L104" s="260"/>
      <c r="M104" s="260"/>
      <c r="N104" s="260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  <c r="Y104" s="260"/>
      <c r="Z104" s="260"/>
      <c r="AA104" s="260"/>
      <c r="AB104" s="260"/>
      <c r="AC104" s="260"/>
      <c r="AD104" s="245"/>
      <c r="AE104" s="245"/>
      <c r="AF104" s="245"/>
      <c r="AG104" s="245"/>
      <c r="AH104" s="245"/>
      <c r="AI104" s="245"/>
      <c r="AJ104" s="245"/>
    </row>
    <row r="105" spans="1:36" s="259" customFormat="1" ht="15.6" customHeight="1" x14ac:dyDescent="0.25">
      <c r="A105" s="258"/>
      <c r="B105" s="260"/>
      <c r="C105" s="260"/>
      <c r="D105" s="260"/>
      <c r="E105" s="25"/>
      <c r="F105" s="260"/>
      <c r="G105" s="260"/>
      <c r="H105" s="261"/>
      <c r="I105" s="260"/>
      <c r="J105" s="260"/>
      <c r="K105" s="262"/>
      <c r="L105" s="260"/>
      <c r="M105" s="260"/>
      <c r="N105" s="260"/>
      <c r="O105" s="260"/>
      <c r="P105" s="260"/>
      <c r="Q105" s="260"/>
      <c r="R105" s="260"/>
      <c r="S105" s="260"/>
      <c r="T105" s="260"/>
      <c r="U105" s="260"/>
      <c r="V105" s="260"/>
      <c r="W105" s="260"/>
      <c r="X105" s="260"/>
      <c r="Y105" s="260"/>
      <c r="Z105" s="260"/>
      <c r="AA105" s="260"/>
      <c r="AB105" s="260"/>
      <c r="AC105" s="260"/>
      <c r="AD105" s="245"/>
      <c r="AE105" s="245"/>
      <c r="AF105" s="245"/>
      <c r="AG105" s="245"/>
      <c r="AH105" s="245"/>
      <c r="AI105" s="245"/>
      <c r="AJ105" s="245"/>
    </row>
    <row r="106" spans="1:36" s="259" customFormat="1" ht="15.6" customHeight="1" x14ac:dyDescent="0.25">
      <c r="A106" s="258"/>
      <c r="B106" s="260"/>
      <c r="C106" s="260"/>
      <c r="D106" s="260"/>
      <c r="E106" s="25"/>
      <c r="F106" s="260"/>
      <c r="G106" s="260"/>
      <c r="H106" s="261"/>
      <c r="I106" s="260"/>
      <c r="J106" s="260"/>
      <c r="K106" s="262"/>
      <c r="L106" s="260"/>
      <c r="M106" s="260"/>
      <c r="N106" s="260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  <c r="Y106" s="260"/>
      <c r="Z106" s="260"/>
      <c r="AA106" s="260"/>
      <c r="AB106" s="260"/>
      <c r="AC106" s="260"/>
      <c r="AD106" s="245"/>
      <c r="AE106" s="245"/>
      <c r="AF106" s="245"/>
      <c r="AG106" s="245"/>
      <c r="AH106" s="245"/>
      <c r="AI106" s="245"/>
      <c r="AJ106" s="245"/>
    </row>
    <row r="107" spans="1:36" s="259" customFormat="1" ht="15.6" customHeight="1" x14ac:dyDescent="0.25">
      <c r="A107" s="258"/>
      <c r="B107" s="260"/>
      <c r="C107" s="260"/>
      <c r="D107" s="260"/>
      <c r="E107" s="25"/>
      <c r="F107" s="260"/>
      <c r="G107" s="260"/>
      <c r="H107" s="261"/>
      <c r="I107" s="260"/>
      <c r="J107" s="260"/>
      <c r="K107" s="262"/>
      <c r="L107" s="260"/>
      <c r="M107" s="260"/>
      <c r="N107" s="260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  <c r="Y107" s="260"/>
      <c r="Z107" s="260"/>
      <c r="AA107" s="260"/>
      <c r="AB107" s="260"/>
      <c r="AC107" s="260"/>
      <c r="AD107" s="245"/>
      <c r="AE107" s="245"/>
      <c r="AF107" s="245"/>
      <c r="AG107" s="245"/>
      <c r="AH107" s="245"/>
      <c r="AI107" s="245"/>
      <c r="AJ107" s="245"/>
    </row>
    <row r="108" spans="1:36" s="259" customFormat="1" ht="15.6" customHeight="1" x14ac:dyDescent="0.25">
      <c r="A108" s="258"/>
      <c r="B108" s="260"/>
      <c r="C108" s="260"/>
      <c r="D108" s="260"/>
      <c r="E108" s="25"/>
      <c r="F108" s="260"/>
      <c r="G108" s="260"/>
      <c r="H108" s="261"/>
      <c r="I108" s="260"/>
      <c r="J108" s="260"/>
      <c r="K108" s="262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A108" s="260"/>
      <c r="AB108" s="260"/>
      <c r="AC108" s="260"/>
      <c r="AD108" s="245"/>
      <c r="AE108" s="245"/>
      <c r="AF108" s="245"/>
      <c r="AG108" s="245"/>
      <c r="AH108" s="245"/>
      <c r="AI108" s="245"/>
      <c r="AJ108" s="245"/>
    </row>
    <row r="109" spans="1:36" s="259" customFormat="1" ht="15.6" customHeight="1" x14ac:dyDescent="0.25">
      <c r="A109" s="258"/>
      <c r="B109" s="260"/>
      <c r="C109" s="260"/>
      <c r="D109" s="260"/>
      <c r="E109" s="25"/>
      <c r="F109" s="260"/>
      <c r="G109" s="260"/>
      <c r="H109" s="261"/>
      <c r="I109" s="260"/>
      <c r="J109" s="260"/>
      <c r="K109" s="262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45"/>
      <c r="AE109" s="245"/>
      <c r="AF109" s="245"/>
      <c r="AG109" s="245"/>
      <c r="AH109" s="245"/>
      <c r="AI109" s="245"/>
      <c r="AJ109" s="245"/>
    </row>
    <row r="110" spans="1:36" s="259" customFormat="1" ht="15.6" customHeight="1" x14ac:dyDescent="0.25">
      <c r="A110" s="258"/>
      <c r="B110" s="260"/>
      <c r="C110" s="260"/>
      <c r="D110" s="260"/>
      <c r="E110" s="25"/>
      <c r="F110" s="260"/>
      <c r="G110" s="260"/>
      <c r="H110" s="261"/>
      <c r="I110" s="260"/>
      <c r="J110" s="260"/>
      <c r="K110" s="262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A110" s="260"/>
      <c r="AB110" s="260"/>
      <c r="AC110" s="260"/>
      <c r="AD110" s="245"/>
      <c r="AE110" s="245"/>
      <c r="AF110" s="245"/>
      <c r="AG110" s="245"/>
      <c r="AH110" s="245"/>
      <c r="AI110" s="245"/>
      <c r="AJ110" s="245"/>
    </row>
    <row r="111" spans="1:36" s="259" customFormat="1" ht="15.6" customHeight="1" x14ac:dyDescent="0.25">
      <c r="A111" s="258"/>
      <c r="B111" s="260"/>
      <c r="C111" s="260"/>
      <c r="D111" s="260"/>
      <c r="E111" s="25"/>
      <c r="F111" s="260"/>
      <c r="G111" s="260"/>
      <c r="H111" s="261"/>
      <c r="I111" s="260"/>
      <c r="J111" s="260"/>
      <c r="K111" s="262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A111" s="260"/>
      <c r="AB111" s="260"/>
      <c r="AC111" s="260"/>
      <c r="AD111" s="245"/>
      <c r="AE111" s="245"/>
      <c r="AF111" s="245"/>
      <c r="AG111" s="245"/>
      <c r="AH111" s="245"/>
      <c r="AI111" s="245"/>
      <c r="AJ111" s="245"/>
    </row>
    <row r="112" spans="1:36" s="259" customFormat="1" ht="15.6" customHeight="1" x14ac:dyDescent="0.25">
      <c r="A112" s="258"/>
      <c r="B112" s="260"/>
      <c r="C112" s="260"/>
      <c r="D112" s="260"/>
      <c r="E112" s="25"/>
      <c r="F112" s="260"/>
      <c r="G112" s="260"/>
      <c r="H112" s="261"/>
      <c r="I112" s="260"/>
      <c r="J112" s="260"/>
      <c r="K112" s="262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A112" s="260"/>
      <c r="AB112" s="260"/>
      <c r="AC112" s="260"/>
      <c r="AD112" s="245"/>
      <c r="AE112" s="245"/>
      <c r="AF112" s="245"/>
      <c r="AG112" s="245"/>
      <c r="AH112" s="245"/>
      <c r="AI112" s="245"/>
      <c r="AJ112" s="245"/>
    </row>
    <row r="113" spans="1:36" s="259" customFormat="1" ht="15.6" customHeight="1" x14ac:dyDescent="0.25">
      <c r="A113" s="258"/>
      <c r="B113" s="260"/>
      <c r="C113" s="260"/>
      <c r="D113" s="260"/>
      <c r="E113" s="25"/>
      <c r="F113" s="260"/>
      <c r="G113" s="260"/>
      <c r="H113" s="261"/>
      <c r="I113" s="260"/>
      <c r="J113" s="260"/>
      <c r="K113" s="262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45"/>
      <c r="AE113" s="245"/>
      <c r="AF113" s="245"/>
      <c r="AG113" s="245"/>
      <c r="AH113" s="245"/>
      <c r="AI113" s="245"/>
      <c r="AJ113" s="245"/>
    </row>
    <row r="114" spans="1:36" s="259" customFormat="1" ht="15.6" customHeight="1" x14ac:dyDescent="0.25">
      <c r="A114" s="258"/>
      <c r="B114" s="260"/>
      <c r="C114" s="260"/>
      <c r="D114" s="260"/>
      <c r="E114" s="25"/>
      <c r="F114" s="260"/>
      <c r="G114" s="260"/>
      <c r="H114" s="261"/>
      <c r="I114" s="260"/>
      <c r="J114" s="260"/>
      <c r="K114" s="262"/>
      <c r="L114" s="260"/>
      <c r="M114" s="260"/>
      <c r="N114" s="260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  <c r="Y114" s="260"/>
      <c r="Z114" s="260"/>
      <c r="AA114" s="260"/>
      <c r="AB114" s="260"/>
      <c r="AC114" s="260"/>
      <c r="AD114" s="245"/>
      <c r="AE114" s="245"/>
      <c r="AF114" s="245"/>
      <c r="AG114" s="245"/>
      <c r="AH114" s="245"/>
      <c r="AI114" s="245"/>
      <c r="AJ114" s="245"/>
    </row>
    <row r="115" spans="1:36" s="259" customFormat="1" ht="15.6" customHeight="1" x14ac:dyDescent="0.25">
      <c r="A115" s="258"/>
      <c r="B115" s="260"/>
      <c r="C115" s="260"/>
      <c r="D115" s="260"/>
      <c r="E115" s="25"/>
      <c r="F115" s="260"/>
      <c r="G115" s="260"/>
      <c r="H115" s="261"/>
      <c r="I115" s="260"/>
      <c r="J115" s="260"/>
      <c r="K115" s="262"/>
      <c r="L115" s="260"/>
      <c r="M115" s="260"/>
      <c r="N115" s="260"/>
      <c r="O115" s="260"/>
      <c r="P115" s="260"/>
      <c r="Q115" s="260"/>
      <c r="R115" s="260"/>
      <c r="S115" s="260"/>
      <c r="T115" s="260"/>
      <c r="U115" s="260"/>
      <c r="V115" s="260"/>
      <c r="W115" s="260"/>
      <c r="X115" s="260"/>
      <c r="Y115" s="260"/>
      <c r="Z115" s="260"/>
      <c r="AA115" s="260"/>
      <c r="AB115" s="260"/>
      <c r="AC115" s="260"/>
      <c r="AD115" s="245"/>
      <c r="AE115" s="245"/>
      <c r="AF115" s="245"/>
      <c r="AG115" s="245"/>
      <c r="AH115" s="245"/>
      <c r="AI115" s="245"/>
      <c r="AJ115" s="245"/>
    </row>
    <row r="116" spans="1:36" s="259" customFormat="1" ht="15.6" customHeight="1" x14ac:dyDescent="0.25">
      <c r="A116" s="258"/>
      <c r="B116" s="260"/>
      <c r="C116" s="260"/>
      <c r="D116" s="260"/>
      <c r="E116" s="25"/>
      <c r="F116" s="260"/>
      <c r="G116" s="260"/>
      <c r="H116" s="261"/>
      <c r="I116" s="260"/>
      <c r="J116" s="260"/>
      <c r="K116" s="262"/>
      <c r="L116" s="260"/>
      <c r="M116" s="260"/>
      <c r="N116" s="260"/>
      <c r="O116" s="260"/>
      <c r="P116" s="260"/>
      <c r="Q116" s="260"/>
      <c r="R116" s="260"/>
      <c r="S116" s="260"/>
      <c r="T116" s="260"/>
      <c r="U116" s="260"/>
      <c r="V116" s="260"/>
      <c r="W116" s="260"/>
      <c r="X116" s="260"/>
      <c r="Y116" s="260"/>
      <c r="Z116" s="260"/>
      <c r="AA116" s="260"/>
      <c r="AB116" s="260"/>
      <c r="AC116" s="260"/>
      <c r="AD116" s="245"/>
      <c r="AE116" s="245"/>
      <c r="AF116" s="245"/>
      <c r="AG116" s="245"/>
      <c r="AH116" s="245"/>
      <c r="AI116" s="245"/>
      <c r="AJ116" s="245"/>
    </row>
    <row r="117" spans="1:36" s="259" customFormat="1" ht="15.6" customHeight="1" x14ac:dyDescent="0.25">
      <c r="A117" s="258"/>
      <c r="B117" s="260"/>
      <c r="C117" s="260"/>
      <c r="D117" s="260"/>
      <c r="E117" s="25"/>
      <c r="F117" s="260"/>
      <c r="G117" s="260"/>
      <c r="H117" s="261"/>
      <c r="I117" s="260"/>
      <c r="J117" s="260"/>
      <c r="K117" s="262"/>
      <c r="L117" s="260"/>
      <c r="M117" s="260"/>
      <c r="N117" s="260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  <c r="Y117" s="260"/>
      <c r="Z117" s="260"/>
      <c r="AA117" s="260"/>
      <c r="AB117" s="260"/>
      <c r="AC117" s="260"/>
      <c r="AD117" s="245"/>
      <c r="AE117" s="245"/>
      <c r="AF117" s="245"/>
      <c r="AG117" s="245"/>
      <c r="AH117" s="245"/>
      <c r="AI117" s="245"/>
      <c r="AJ117" s="245"/>
    </row>
    <row r="118" spans="1:36" s="259" customFormat="1" ht="15.6" customHeight="1" x14ac:dyDescent="0.25">
      <c r="A118" s="258"/>
      <c r="B118" s="260"/>
      <c r="C118" s="260"/>
      <c r="D118" s="260"/>
      <c r="E118" s="25"/>
      <c r="F118" s="260"/>
      <c r="G118" s="260"/>
      <c r="H118" s="261"/>
      <c r="I118" s="260"/>
      <c r="J118" s="260"/>
      <c r="K118" s="262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  <c r="Y118" s="260"/>
      <c r="Z118" s="260"/>
      <c r="AA118" s="260"/>
      <c r="AB118" s="260"/>
      <c r="AC118" s="260"/>
      <c r="AD118" s="245"/>
      <c r="AE118" s="245"/>
      <c r="AF118" s="245"/>
      <c r="AG118" s="245"/>
      <c r="AH118" s="245"/>
      <c r="AI118" s="245"/>
      <c r="AJ118" s="245"/>
    </row>
    <row r="119" spans="1:36" s="259" customFormat="1" ht="15.6" customHeight="1" x14ac:dyDescent="0.25">
      <c r="A119" s="258"/>
      <c r="B119" s="260"/>
      <c r="C119" s="260"/>
      <c r="D119" s="260"/>
      <c r="E119" s="25"/>
      <c r="F119" s="260"/>
      <c r="G119" s="260"/>
      <c r="H119" s="261"/>
      <c r="I119" s="260"/>
      <c r="J119" s="260"/>
      <c r="K119" s="262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  <c r="X119" s="260"/>
      <c r="Y119" s="260"/>
      <c r="Z119" s="260"/>
      <c r="AA119" s="260"/>
      <c r="AB119" s="260"/>
      <c r="AC119" s="260"/>
      <c r="AD119" s="245"/>
      <c r="AE119" s="245"/>
      <c r="AF119" s="245"/>
      <c r="AG119" s="245"/>
      <c r="AH119" s="245"/>
      <c r="AI119" s="245"/>
      <c r="AJ119" s="245"/>
    </row>
    <row r="120" spans="1:36" s="259" customFormat="1" ht="15.6" customHeight="1" x14ac:dyDescent="0.25">
      <c r="A120" s="258"/>
      <c r="B120" s="260"/>
      <c r="C120" s="260"/>
      <c r="D120" s="260"/>
      <c r="E120" s="25"/>
      <c r="F120" s="260"/>
      <c r="G120" s="260"/>
      <c r="H120" s="261"/>
      <c r="I120" s="260"/>
      <c r="J120" s="260"/>
      <c r="K120" s="262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  <c r="X120" s="260"/>
      <c r="Y120" s="260"/>
      <c r="Z120" s="260"/>
      <c r="AA120" s="260"/>
      <c r="AB120" s="260"/>
      <c r="AC120" s="260"/>
      <c r="AD120" s="245"/>
      <c r="AE120" s="245"/>
      <c r="AF120" s="245"/>
      <c r="AG120" s="245"/>
      <c r="AH120" s="245"/>
      <c r="AI120" s="245"/>
      <c r="AJ120" s="245"/>
    </row>
    <row r="121" spans="1:36" s="259" customFormat="1" ht="15.6" customHeight="1" x14ac:dyDescent="0.25">
      <c r="A121" s="258"/>
      <c r="B121" s="260"/>
      <c r="C121" s="260"/>
      <c r="D121" s="260"/>
      <c r="E121" s="25"/>
      <c r="F121" s="260"/>
      <c r="G121" s="260"/>
      <c r="H121" s="261"/>
      <c r="I121" s="260"/>
      <c r="J121" s="260"/>
      <c r="K121" s="262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  <c r="Y121" s="260"/>
      <c r="Z121" s="260"/>
      <c r="AA121" s="260"/>
      <c r="AB121" s="260"/>
      <c r="AC121" s="260"/>
      <c r="AD121" s="245"/>
      <c r="AE121" s="245"/>
      <c r="AF121" s="245"/>
      <c r="AG121" s="245"/>
      <c r="AH121" s="245"/>
      <c r="AI121" s="245"/>
      <c r="AJ121" s="245"/>
    </row>
    <row r="122" spans="1:36" s="259" customFormat="1" ht="15.6" customHeight="1" x14ac:dyDescent="0.25">
      <c r="A122" s="258"/>
      <c r="B122" s="260"/>
      <c r="C122" s="260"/>
      <c r="D122" s="260"/>
      <c r="E122" s="25"/>
      <c r="F122" s="260"/>
      <c r="G122" s="260"/>
      <c r="H122" s="261"/>
      <c r="I122" s="260"/>
      <c r="J122" s="260"/>
      <c r="K122" s="262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  <c r="Y122" s="260"/>
      <c r="Z122" s="260"/>
      <c r="AA122" s="260"/>
      <c r="AB122" s="260"/>
      <c r="AC122" s="260"/>
      <c r="AD122" s="245"/>
      <c r="AE122" s="245"/>
      <c r="AF122" s="245"/>
      <c r="AG122" s="245"/>
      <c r="AH122" s="245"/>
      <c r="AI122" s="245"/>
      <c r="AJ122" s="245"/>
    </row>
    <row r="123" spans="1:36" s="259" customFormat="1" ht="15.6" customHeight="1" x14ac:dyDescent="0.25">
      <c r="A123" s="258"/>
      <c r="B123" s="260"/>
      <c r="C123" s="260"/>
      <c r="D123" s="260"/>
      <c r="E123" s="25"/>
      <c r="F123" s="260"/>
      <c r="G123" s="260"/>
      <c r="H123" s="261"/>
      <c r="I123" s="260"/>
      <c r="J123" s="260"/>
      <c r="K123" s="262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  <c r="X123" s="260"/>
      <c r="Y123" s="260"/>
      <c r="Z123" s="260"/>
      <c r="AA123" s="260"/>
      <c r="AB123" s="260"/>
      <c r="AC123" s="260"/>
      <c r="AD123" s="245"/>
      <c r="AE123" s="245"/>
      <c r="AF123" s="245"/>
      <c r="AG123" s="245"/>
      <c r="AH123" s="245"/>
      <c r="AI123" s="245"/>
      <c r="AJ123" s="245"/>
    </row>
    <row r="124" spans="1:36" s="259" customFormat="1" ht="15.6" customHeight="1" x14ac:dyDescent="0.25">
      <c r="A124" s="258"/>
      <c r="B124" s="260"/>
      <c r="C124" s="260"/>
      <c r="D124" s="260"/>
      <c r="E124" s="25"/>
      <c r="F124" s="260"/>
      <c r="G124" s="260"/>
      <c r="H124" s="261"/>
      <c r="I124" s="260"/>
      <c r="J124" s="260"/>
      <c r="K124" s="262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  <c r="X124" s="260"/>
      <c r="Y124" s="260"/>
      <c r="Z124" s="260"/>
      <c r="AA124" s="260"/>
      <c r="AB124" s="260"/>
      <c r="AC124" s="260"/>
      <c r="AD124" s="245"/>
      <c r="AE124" s="245"/>
      <c r="AF124" s="245"/>
      <c r="AG124" s="245"/>
      <c r="AH124" s="245"/>
      <c r="AI124" s="245"/>
      <c r="AJ124" s="245"/>
    </row>
    <row r="125" spans="1:36" s="259" customFormat="1" ht="15.6" customHeight="1" x14ac:dyDescent="0.25">
      <c r="A125" s="258"/>
      <c r="B125" s="260"/>
      <c r="C125" s="260"/>
      <c r="D125" s="260"/>
      <c r="E125" s="25"/>
      <c r="F125" s="260"/>
      <c r="G125" s="260"/>
      <c r="H125" s="261"/>
      <c r="I125" s="260"/>
      <c r="J125" s="260"/>
      <c r="K125" s="262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  <c r="Y125" s="260"/>
      <c r="Z125" s="260"/>
      <c r="AA125" s="260"/>
      <c r="AB125" s="260"/>
      <c r="AC125" s="260"/>
      <c r="AD125" s="245"/>
      <c r="AE125" s="245"/>
      <c r="AF125" s="245"/>
      <c r="AG125" s="245"/>
      <c r="AH125" s="245"/>
      <c r="AI125" s="245"/>
      <c r="AJ125" s="245"/>
    </row>
    <row r="126" spans="1:36" s="259" customFormat="1" ht="15.6" customHeight="1" x14ac:dyDescent="0.25">
      <c r="A126" s="258"/>
      <c r="B126" s="260"/>
      <c r="C126" s="260"/>
      <c r="D126" s="260"/>
      <c r="E126" s="25"/>
      <c r="F126" s="260"/>
      <c r="G126" s="260"/>
      <c r="H126" s="261"/>
      <c r="I126" s="260"/>
      <c r="J126" s="260"/>
      <c r="K126" s="262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45"/>
      <c r="AE126" s="245"/>
      <c r="AF126" s="245"/>
      <c r="AG126" s="245"/>
      <c r="AH126" s="245"/>
      <c r="AI126" s="245"/>
      <c r="AJ126" s="245"/>
    </row>
    <row r="127" spans="1:36" s="259" customFormat="1" ht="15.6" customHeight="1" x14ac:dyDescent="0.25">
      <c r="A127" s="258"/>
      <c r="B127" s="260"/>
      <c r="C127" s="260"/>
      <c r="D127" s="260"/>
      <c r="E127" s="25"/>
      <c r="F127" s="260"/>
      <c r="G127" s="260"/>
      <c r="H127" s="261"/>
      <c r="I127" s="260"/>
      <c r="J127" s="260"/>
      <c r="K127" s="262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  <c r="X127" s="260"/>
      <c r="Y127" s="260"/>
      <c r="Z127" s="260"/>
      <c r="AA127" s="260"/>
      <c r="AB127" s="260"/>
      <c r="AC127" s="260"/>
      <c r="AD127" s="245"/>
      <c r="AE127" s="245"/>
      <c r="AF127" s="245"/>
      <c r="AG127" s="245"/>
      <c r="AH127" s="245"/>
      <c r="AI127" s="245"/>
      <c r="AJ127" s="245"/>
    </row>
    <row r="128" spans="1:36" s="259" customFormat="1" ht="15.6" customHeight="1" x14ac:dyDescent="0.25">
      <c r="A128" s="258"/>
      <c r="B128" s="260"/>
      <c r="C128" s="260"/>
      <c r="D128" s="260"/>
      <c r="E128" s="25"/>
      <c r="F128" s="260"/>
      <c r="G128" s="260"/>
      <c r="H128" s="261"/>
      <c r="I128" s="260"/>
      <c r="J128" s="260"/>
      <c r="K128" s="262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  <c r="X128" s="260"/>
      <c r="Y128" s="260"/>
      <c r="Z128" s="260"/>
      <c r="AA128" s="260"/>
      <c r="AB128" s="260"/>
      <c r="AC128" s="260"/>
      <c r="AD128" s="245"/>
      <c r="AE128" s="245"/>
      <c r="AF128" s="245"/>
      <c r="AG128" s="245"/>
      <c r="AH128" s="245"/>
      <c r="AI128" s="245"/>
      <c r="AJ128" s="245"/>
    </row>
    <row r="129" spans="1:36" s="259" customFormat="1" ht="15.6" customHeight="1" x14ac:dyDescent="0.25">
      <c r="A129" s="258"/>
      <c r="B129" s="260"/>
      <c r="C129" s="260"/>
      <c r="D129" s="260"/>
      <c r="E129" s="25"/>
      <c r="F129" s="260"/>
      <c r="G129" s="260"/>
      <c r="H129" s="261"/>
      <c r="I129" s="260"/>
      <c r="J129" s="260"/>
      <c r="K129" s="262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  <c r="Y129" s="260"/>
      <c r="Z129" s="260"/>
      <c r="AA129" s="260"/>
      <c r="AB129" s="260"/>
      <c r="AC129" s="260"/>
      <c r="AD129" s="245"/>
      <c r="AE129" s="245"/>
      <c r="AF129" s="245"/>
      <c r="AG129" s="245"/>
      <c r="AH129" s="245"/>
      <c r="AI129" s="245"/>
      <c r="AJ129" s="245"/>
    </row>
    <row r="130" spans="1:36" s="259" customFormat="1" ht="15.6" customHeight="1" x14ac:dyDescent="0.25">
      <c r="A130" s="258"/>
      <c r="B130" s="260"/>
      <c r="C130" s="260"/>
      <c r="D130" s="260"/>
      <c r="E130" s="25"/>
      <c r="F130" s="260"/>
      <c r="G130" s="260"/>
      <c r="H130" s="261"/>
      <c r="I130" s="260"/>
      <c r="J130" s="260"/>
      <c r="K130" s="262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  <c r="X130" s="260"/>
      <c r="Y130" s="260"/>
      <c r="Z130" s="260"/>
      <c r="AA130" s="260"/>
      <c r="AB130" s="260"/>
      <c r="AC130" s="260"/>
      <c r="AD130" s="245"/>
      <c r="AE130" s="245"/>
      <c r="AF130" s="245"/>
      <c r="AG130" s="245"/>
      <c r="AH130" s="245"/>
      <c r="AI130" s="245"/>
      <c r="AJ130" s="245"/>
    </row>
    <row r="131" spans="1:36" s="259" customFormat="1" ht="15.6" customHeight="1" x14ac:dyDescent="0.25">
      <c r="A131" s="258"/>
      <c r="B131" s="260"/>
      <c r="C131" s="260"/>
      <c r="D131" s="260"/>
      <c r="E131" s="25"/>
      <c r="F131" s="260"/>
      <c r="G131" s="260"/>
      <c r="H131" s="261"/>
      <c r="I131" s="260"/>
      <c r="J131" s="260"/>
      <c r="K131" s="262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  <c r="X131" s="260"/>
      <c r="Y131" s="260"/>
      <c r="Z131" s="260"/>
      <c r="AA131" s="260"/>
      <c r="AB131" s="260"/>
      <c r="AC131" s="260"/>
      <c r="AD131" s="245"/>
      <c r="AE131" s="245"/>
      <c r="AF131" s="245"/>
      <c r="AG131" s="245"/>
      <c r="AH131" s="245"/>
      <c r="AI131" s="245"/>
      <c r="AJ131" s="245"/>
    </row>
    <row r="132" spans="1:36" s="259" customFormat="1" ht="15.6" customHeight="1" x14ac:dyDescent="0.25">
      <c r="A132" s="258"/>
      <c r="B132" s="260"/>
      <c r="C132" s="260"/>
      <c r="D132" s="260"/>
      <c r="E132" s="25"/>
      <c r="F132" s="260"/>
      <c r="G132" s="260"/>
      <c r="H132" s="261"/>
      <c r="I132" s="260"/>
      <c r="J132" s="260"/>
      <c r="K132" s="262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  <c r="X132" s="260"/>
      <c r="Y132" s="260"/>
      <c r="Z132" s="260"/>
      <c r="AA132" s="260"/>
      <c r="AB132" s="260"/>
      <c r="AC132" s="260"/>
      <c r="AD132" s="245"/>
      <c r="AE132" s="245"/>
      <c r="AF132" s="245"/>
      <c r="AG132" s="245"/>
      <c r="AH132" s="245"/>
      <c r="AI132" s="245"/>
      <c r="AJ132" s="245"/>
    </row>
    <row r="133" spans="1:36" s="259" customFormat="1" ht="15.6" customHeight="1" x14ac:dyDescent="0.25">
      <c r="A133" s="258"/>
      <c r="B133" s="260"/>
      <c r="C133" s="260"/>
      <c r="D133" s="260"/>
      <c r="E133" s="25"/>
      <c r="F133" s="260"/>
      <c r="G133" s="260"/>
      <c r="H133" s="261"/>
      <c r="I133" s="260"/>
      <c r="J133" s="260"/>
      <c r="K133" s="262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  <c r="X133" s="260"/>
      <c r="Y133" s="260"/>
      <c r="Z133" s="260"/>
      <c r="AA133" s="260"/>
      <c r="AB133" s="260"/>
      <c r="AC133" s="260"/>
      <c r="AD133" s="245"/>
      <c r="AE133" s="245"/>
      <c r="AF133" s="245"/>
      <c r="AG133" s="245"/>
      <c r="AH133" s="245"/>
      <c r="AI133" s="245"/>
      <c r="AJ133" s="245"/>
    </row>
    <row r="134" spans="1:36" s="259" customFormat="1" ht="15.6" customHeight="1" x14ac:dyDescent="0.25">
      <c r="A134" s="258"/>
      <c r="B134" s="260"/>
      <c r="C134" s="260"/>
      <c r="D134" s="260"/>
      <c r="E134" s="25"/>
      <c r="F134" s="260"/>
      <c r="G134" s="260"/>
      <c r="H134" s="261"/>
      <c r="I134" s="260"/>
      <c r="J134" s="260"/>
      <c r="K134" s="262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  <c r="X134" s="260"/>
      <c r="Y134" s="260"/>
      <c r="Z134" s="260"/>
      <c r="AA134" s="260"/>
      <c r="AB134" s="260"/>
      <c r="AC134" s="260"/>
      <c r="AD134" s="245"/>
      <c r="AE134" s="245"/>
      <c r="AF134" s="245"/>
      <c r="AG134" s="245"/>
      <c r="AH134" s="245"/>
      <c r="AI134" s="245"/>
      <c r="AJ134" s="245"/>
    </row>
    <row r="135" spans="1:36" s="259" customFormat="1" ht="15.6" customHeight="1" x14ac:dyDescent="0.25">
      <c r="A135" s="258"/>
      <c r="B135" s="260"/>
      <c r="C135" s="260"/>
      <c r="D135" s="260"/>
      <c r="E135" s="25"/>
      <c r="F135" s="260"/>
      <c r="G135" s="260"/>
      <c r="H135" s="261"/>
      <c r="I135" s="260"/>
      <c r="J135" s="260"/>
      <c r="K135" s="262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  <c r="X135" s="260"/>
      <c r="Y135" s="260"/>
      <c r="Z135" s="260"/>
      <c r="AA135" s="260"/>
      <c r="AB135" s="260"/>
      <c r="AC135" s="260"/>
      <c r="AD135" s="245"/>
      <c r="AE135" s="245"/>
      <c r="AF135" s="245"/>
      <c r="AG135" s="245"/>
      <c r="AH135" s="245"/>
      <c r="AI135" s="245"/>
      <c r="AJ135" s="245"/>
    </row>
    <row r="136" spans="1:36" s="259" customFormat="1" ht="15.6" customHeight="1" x14ac:dyDescent="0.25">
      <c r="A136" s="258"/>
      <c r="B136" s="260"/>
      <c r="C136" s="260"/>
      <c r="D136" s="260"/>
      <c r="E136" s="25"/>
      <c r="F136" s="260"/>
      <c r="G136" s="260"/>
      <c r="H136" s="261"/>
      <c r="I136" s="260"/>
      <c r="J136" s="260"/>
      <c r="K136" s="262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  <c r="X136" s="260"/>
      <c r="Y136" s="260"/>
      <c r="Z136" s="260"/>
      <c r="AA136" s="260"/>
      <c r="AB136" s="260"/>
      <c r="AC136" s="260"/>
      <c r="AD136" s="245"/>
      <c r="AE136" s="245"/>
      <c r="AF136" s="245"/>
      <c r="AG136" s="245"/>
      <c r="AH136" s="245"/>
      <c r="AI136" s="245"/>
      <c r="AJ136" s="245"/>
    </row>
    <row r="137" spans="1:36" s="259" customFormat="1" ht="15.6" customHeight="1" x14ac:dyDescent="0.25">
      <c r="A137" s="258"/>
      <c r="B137" s="260"/>
      <c r="C137" s="260"/>
      <c r="D137" s="260"/>
      <c r="E137" s="25"/>
      <c r="F137" s="260"/>
      <c r="G137" s="260"/>
      <c r="H137" s="261"/>
      <c r="I137" s="260"/>
      <c r="J137" s="260"/>
      <c r="K137" s="262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  <c r="X137" s="260"/>
      <c r="Y137" s="260"/>
      <c r="Z137" s="260"/>
      <c r="AA137" s="260"/>
      <c r="AB137" s="260"/>
      <c r="AC137" s="260"/>
      <c r="AD137" s="245"/>
      <c r="AE137" s="245"/>
      <c r="AF137" s="245"/>
      <c r="AG137" s="245"/>
      <c r="AH137" s="245"/>
      <c r="AI137" s="245"/>
      <c r="AJ137" s="245"/>
    </row>
    <row r="138" spans="1:36" s="259" customFormat="1" ht="15.6" customHeight="1" x14ac:dyDescent="0.25">
      <c r="A138" s="258"/>
      <c r="B138" s="260"/>
      <c r="C138" s="260"/>
      <c r="D138" s="260"/>
      <c r="E138" s="25"/>
      <c r="F138" s="260"/>
      <c r="G138" s="260"/>
      <c r="H138" s="261"/>
      <c r="I138" s="260"/>
      <c r="J138" s="260"/>
      <c r="K138" s="262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0"/>
      <c r="Z138" s="260"/>
      <c r="AA138" s="260"/>
      <c r="AB138" s="260"/>
      <c r="AC138" s="260"/>
      <c r="AD138" s="245"/>
      <c r="AE138" s="245"/>
      <c r="AF138" s="245"/>
      <c r="AG138" s="245"/>
      <c r="AH138" s="245"/>
      <c r="AI138" s="245"/>
      <c r="AJ138" s="245"/>
    </row>
    <row r="139" spans="1:36" s="259" customFormat="1" ht="15.6" customHeight="1" x14ac:dyDescent="0.25">
      <c r="A139" s="258"/>
      <c r="B139" s="260"/>
      <c r="C139" s="260"/>
      <c r="D139" s="260"/>
      <c r="E139" s="25"/>
      <c r="F139" s="260"/>
      <c r="G139" s="260"/>
      <c r="H139" s="261"/>
      <c r="I139" s="260"/>
      <c r="J139" s="260"/>
      <c r="K139" s="262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  <c r="X139" s="260"/>
      <c r="Y139" s="260"/>
      <c r="Z139" s="260"/>
      <c r="AA139" s="260"/>
      <c r="AB139" s="260"/>
      <c r="AC139" s="260"/>
      <c r="AD139" s="245"/>
      <c r="AE139" s="245"/>
      <c r="AF139" s="245"/>
      <c r="AG139" s="245"/>
      <c r="AH139" s="245"/>
      <c r="AI139" s="245"/>
      <c r="AJ139" s="245"/>
    </row>
    <row r="140" spans="1:36" s="259" customFormat="1" ht="15.6" customHeight="1" x14ac:dyDescent="0.25">
      <c r="A140" s="258"/>
      <c r="B140" s="260"/>
      <c r="C140" s="260"/>
      <c r="D140" s="260"/>
      <c r="E140" s="25"/>
      <c r="F140" s="260"/>
      <c r="G140" s="260"/>
      <c r="H140" s="261"/>
      <c r="I140" s="260"/>
      <c r="J140" s="260"/>
      <c r="K140" s="262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0"/>
      <c r="AD140" s="245"/>
      <c r="AE140" s="245"/>
      <c r="AF140" s="245"/>
      <c r="AG140" s="245"/>
      <c r="AH140" s="245"/>
      <c r="AI140" s="245"/>
      <c r="AJ140" s="245"/>
    </row>
    <row r="141" spans="1:36" s="259" customFormat="1" ht="15.6" customHeight="1" x14ac:dyDescent="0.25">
      <c r="A141" s="258"/>
      <c r="B141" s="260"/>
      <c r="C141" s="260"/>
      <c r="D141" s="260"/>
      <c r="E141" s="25"/>
      <c r="F141" s="260"/>
      <c r="G141" s="260"/>
      <c r="H141" s="261"/>
      <c r="I141" s="260"/>
      <c r="J141" s="260"/>
      <c r="K141" s="262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0"/>
      <c r="Z141" s="260"/>
      <c r="AA141" s="260"/>
      <c r="AB141" s="260"/>
      <c r="AC141" s="260"/>
      <c r="AD141" s="245"/>
      <c r="AE141" s="245"/>
      <c r="AF141" s="245"/>
      <c r="AG141" s="245"/>
      <c r="AH141" s="245"/>
      <c r="AI141" s="245"/>
      <c r="AJ141" s="245"/>
    </row>
    <row r="142" spans="1:36" s="259" customFormat="1" ht="15.6" customHeight="1" x14ac:dyDescent="0.25">
      <c r="A142" s="258"/>
      <c r="B142" s="260"/>
      <c r="C142" s="260"/>
      <c r="D142" s="260"/>
      <c r="E142" s="25"/>
      <c r="F142" s="260"/>
      <c r="G142" s="260"/>
      <c r="H142" s="261"/>
      <c r="I142" s="260"/>
      <c r="J142" s="260"/>
      <c r="K142" s="262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  <c r="X142" s="260"/>
      <c r="Y142" s="260"/>
      <c r="Z142" s="260"/>
      <c r="AA142" s="260"/>
      <c r="AB142" s="260"/>
      <c r="AC142" s="260"/>
      <c r="AD142" s="245"/>
      <c r="AE142" s="245"/>
      <c r="AF142" s="245"/>
      <c r="AG142" s="245"/>
      <c r="AH142" s="245"/>
      <c r="AI142" s="245"/>
      <c r="AJ142" s="245"/>
    </row>
    <row r="143" spans="1:36" s="259" customFormat="1" ht="15.6" customHeight="1" x14ac:dyDescent="0.25">
      <c r="A143" s="258"/>
      <c r="B143" s="260"/>
      <c r="C143" s="260"/>
      <c r="D143" s="260"/>
      <c r="E143" s="25"/>
      <c r="F143" s="260"/>
      <c r="G143" s="260"/>
      <c r="H143" s="261"/>
      <c r="I143" s="260"/>
      <c r="J143" s="260"/>
      <c r="K143" s="262"/>
      <c r="L143" s="260"/>
      <c r="M143" s="260"/>
      <c r="N143" s="260"/>
      <c r="O143" s="260"/>
      <c r="P143" s="260"/>
      <c r="Q143" s="260"/>
      <c r="R143" s="260"/>
      <c r="S143" s="260"/>
      <c r="T143" s="260"/>
      <c r="U143" s="260"/>
      <c r="V143" s="260"/>
      <c r="W143" s="260"/>
      <c r="X143" s="260"/>
      <c r="Y143" s="260"/>
      <c r="Z143" s="260"/>
      <c r="AA143" s="260"/>
      <c r="AB143" s="260"/>
      <c r="AC143" s="260"/>
      <c r="AD143" s="245"/>
      <c r="AE143" s="245"/>
      <c r="AF143" s="245"/>
      <c r="AG143" s="245"/>
      <c r="AH143" s="245"/>
      <c r="AI143" s="245"/>
      <c r="AJ143" s="245"/>
    </row>
    <row r="144" spans="1:36" s="259" customFormat="1" ht="15.6" customHeight="1" x14ac:dyDescent="0.25">
      <c r="A144" s="258"/>
      <c r="B144" s="260"/>
      <c r="C144" s="260"/>
      <c r="D144" s="260"/>
      <c r="E144" s="25"/>
      <c r="F144" s="260"/>
      <c r="G144" s="260"/>
      <c r="H144" s="261"/>
      <c r="I144" s="260"/>
      <c r="J144" s="260"/>
      <c r="K144" s="262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260"/>
      <c r="AB144" s="260"/>
      <c r="AC144" s="260"/>
      <c r="AD144" s="245"/>
      <c r="AE144" s="245"/>
      <c r="AF144" s="245"/>
      <c r="AG144" s="245"/>
      <c r="AH144" s="245"/>
      <c r="AI144" s="245"/>
      <c r="AJ144" s="245"/>
    </row>
    <row r="145" spans="1:36" s="259" customFormat="1" ht="15.6" customHeight="1" x14ac:dyDescent="0.25">
      <c r="A145" s="258"/>
      <c r="B145" s="260"/>
      <c r="C145" s="260"/>
      <c r="D145" s="260"/>
      <c r="E145" s="25"/>
      <c r="F145" s="260"/>
      <c r="G145" s="260"/>
      <c r="H145" s="261"/>
      <c r="I145" s="260"/>
      <c r="J145" s="260"/>
      <c r="K145" s="262"/>
      <c r="L145" s="260"/>
      <c r="M145" s="260"/>
      <c r="N145" s="260"/>
      <c r="O145" s="260"/>
      <c r="P145" s="260"/>
      <c r="Q145" s="260"/>
      <c r="R145" s="260"/>
      <c r="S145" s="260"/>
      <c r="T145" s="260"/>
      <c r="U145" s="260"/>
      <c r="V145" s="260"/>
      <c r="W145" s="260"/>
      <c r="X145" s="260"/>
      <c r="Y145" s="260"/>
      <c r="Z145" s="260"/>
      <c r="AA145" s="260"/>
      <c r="AB145" s="260"/>
      <c r="AC145" s="260"/>
      <c r="AD145" s="245"/>
      <c r="AE145" s="245"/>
      <c r="AF145" s="245"/>
      <c r="AG145" s="245"/>
      <c r="AH145" s="245"/>
      <c r="AI145" s="245"/>
      <c r="AJ145" s="245"/>
    </row>
    <row r="146" spans="1:36" s="259" customFormat="1" ht="15.6" customHeight="1" x14ac:dyDescent="0.25">
      <c r="A146" s="258"/>
      <c r="B146" s="260"/>
      <c r="C146" s="260"/>
      <c r="D146" s="260"/>
      <c r="E146" s="25"/>
      <c r="F146" s="260"/>
      <c r="G146" s="260"/>
      <c r="H146" s="261"/>
      <c r="I146" s="260"/>
      <c r="J146" s="260"/>
      <c r="K146" s="262"/>
      <c r="L146" s="260"/>
      <c r="M146" s="260"/>
      <c r="N146" s="260"/>
      <c r="O146" s="260"/>
      <c r="P146" s="260"/>
      <c r="Q146" s="260"/>
      <c r="R146" s="260"/>
      <c r="S146" s="260"/>
      <c r="T146" s="260"/>
      <c r="U146" s="260"/>
      <c r="V146" s="260"/>
      <c r="W146" s="260"/>
      <c r="X146" s="260"/>
      <c r="Y146" s="260"/>
      <c r="Z146" s="260"/>
      <c r="AA146" s="260"/>
      <c r="AB146" s="260"/>
      <c r="AC146" s="260"/>
      <c r="AD146" s="245"/>
      <c r="AE146" s="245"/>
      <c r="AF146" s="245"/>
      <c r="AG146" s="245"/>
      <c r="AH146" s="245"/>
      <c r="AI146" s="245"/>
      <c r="AJ146" s="245"/>
    </row>
    <row r="147" spans="1:36" s="259" customFormat="1" ht="15.6" customHeight="1" x14ac:dyDescent="0.25">
      <c r="A147" s="258"/>
      <c r="B147" s="260"/>
      <c r="C147" s="260"/>
      <c r="D147" s="260"/>
      <c r="E147" s="25"/>
      <c r="F147" s="260"/>
      <c r="G147" s="260"/>
      <c r="H147" s="261"/>
      <c r="I147" s="260"/>
      <c r="J147" s="260"/>
      <c r="K147" s="262"/>
      <c r="L147" s="260"/>
      <c r="M147" s="260"/>
      <c r="N147" s="260"/>
      <c r="O147" s="260"/>
      <c r="P147" s="260"/>
      <c r="Q147" s="260"/>
      <c r="R147" s="260"/>
      <c r="S147" s="260"/>
      <c r="T147" s="260"/>
      <c r="U147" s="260"/>
      <c r="V147" s="260"/>
      <c r="W147" s="260"/>
      <c r="X147" s="260"/>
      <c r="Y147" s="260"/>
      <c r="Z147" s="260"/>
      <c r="AA147" s="260"/>
      <c r="AB147" s="260"/>
      <c r="AC147" s="260"/>
      <c r="AD147" s="245"/>
      <c r="AE147" s="245"/>
      <c r="AF147" s="245"/>
      <c r="AG147" s="245"/>
      <c r="AH147" s="245"/>
      <c r="AI147" s="245"/>
      <c r="AJ147" s="245"/>
    </row>
    <row r="148" spans="1:36" s="259" customFormat="1" ht="15.6" customHeight="1" x14ac:dyDescent="0.25">
      <c r="A148" s="258"/>
      <c r="B148" s="260"/>
      <c r="C148" s="260"/>
      <c r="D148" s="260"/>
      <c r="E148" s="25"/>
      <c r="F148" s="260"/>
      <c r="G148" s="260"/>
      <c r="H148" s="261"/>
      <c r="I148" s="260"/>
      <c r="J148" s="260"/>
      <c r="K148" s="262"/>
      <c r="L148" s="260"/>
      <c r="M148" s="260"/>
      <c r="N148" s="260"/>
      <c r="O148" s="260"/>
      <c r="P148" s="260"/>
      <c r="Q148" s="260"/>
      <c r="R148" s="260"/>
      <c r="S148" s="260"/>
      <c r="T148" s="260"/>
      <c r="U148" s="260"/>
      <c r="V148" s="260"/>
      <c r="W148" s="260"/>
      <c r="X148" s="260"/>
      <c r="Y148" s="260"/>
      <c r="Z148" s="260"/>
      <c r="AA148" s="260"/>
      <c r="AB148" s="260"/>
      <c r="AC148" s="260"/>
      <c r="AD148" s="245"/>
      <c r="AE148" s="245"/>
      <c r="AF148" s="245"/>
      <c r="AG148" s="245"/>
      <c r="AH148" s="245"/>
      <c r="AI148" s="245"/>
      <c r="AJ148" s="245"/>
    </row>
    <row r="149" spans="1:36" s="259" customFormat="1" ht="15.6" customHeight="1" x14ac:dyDescent="0.25">
      <c r="A149" s="258"/>
      <c r="B149" s="260"/>
      <c r="C149" s="260"/>
      <c r="D149" s="260"/>
      <c r="E149" s="25"/>
      <c r="F149" s="260"/>
      <c r="G149" s="260"/>
      <c r="H149" s="261"/>
      <c r="I149" s="260"/>
      <c r="J149" s="260"/>
      <c r="K149" s="262"/>
      <c r="L149" s="260"/>
      <c r="M149" s="260"/>
      <c r="N149" s="260"/>
      <c r="O149" s="260"/>
      <c r="P149" s="260"/>
      <c r="Q149" s="260"/>
      <c r="R149" s="260"/>
      <c r="S149" s="260"/>
      <c r="T149" s="260"/>
      <c r="U149" s="260"/>
      <c r="V149" s="260"/>
      <c r="W149" s="260"/>
      <c r="X149" s="260"/>
      <c r="Y149" s="260"/>
      <c r="Z149" s="260"/>
      <c r="AA149" s="260"/>
      <c r="AB149" s="260"/>
      <c r="AC149" s="260"/>
      <c r="AD149" s="245"/>
      <c r="AE149" s="245"/>
      <c r="AF149" s="245"/>
      <c r="AG149" s="245"/>
      <c r="AH149" s="245"/>
      <c r="AI149" s="245"/>
      <c r="AJ149" s="245"/>
    </row>
    <row r="150" spans="1:36" s="259" customFormat="1" ht="15.6" customHeight="1" x14ac:dyDescent="0.25">
      <c r="A150" s="258"/>
      <c r="B150" s="260"/>
      <c r="C150" s="260"/>
      <c r="D150" s="260"/>
      <c r="E150" s="25"/>
      <c r="F150" s="260"/>
      <c r="G150" s="260"/>
      <c r="H150" s="261"/>
      <c r="I150" s="260"/>
      <c r="J150" s="260"/>
      <c r="K150" s="262"/>
      <c r="L150" s="260"/>
      <c r="M150" s="260"/>
      <c r="N150" s="260"/>
      <c r="O150" s="260"/>
      <c r="P150" s="260"/>
      <c r="Q150" s="260"/>
      <c r="R150" s="260"/>
      <c r="S150" s="260"/>
      <c r="T150" s="260"/>
      <c r="U150" s="260"/>
      <c r="V150" s="260"/>
      <c r="W150" s="260"/>
      <c r="X150" s="260"/>
      <c r="Y150" s="260"/>
      <c r="Z150" s="260"/>
      <c r="AA150" s="260"/>
      <c r="AB150" s="260"/>
      <c r="AC150" s="260"/>
      <c r="AD150" s="245"/>
      <c r="AE150" s="245"/>
      <c r="AF150" s="245"/>
      <c r="AG150" s="245"/>
      <c r="AH150" s="245"/>
      <c r="AI150" s="245"/>
      <c r="AJ150" s="245"/>
    </row>
    <row r="151" spans="1:36" s="259" customFormat="1" ht="15.6" customHeight="1" x14ac:dyDescent="0.25">
      <c r="A151" s="258"/>
      <c r="B151" s="260"/>
      <c r="C151" s="260"/>
      <c r="D151" s="260"/>
      <c r="E151" s="25"/>
      <c r="F151" s="260"/>
      <c r="G151" s="260"/>
      <c r="H151" s="261"/>
      <c r="I151" s="260"/>
      <c r="J151" s="260"/>
      <c r="K151" s="262"/>
      <c r="L151" s="260"/>
      <c r="M151" s="260"/>
      <c r="N151" s="260"/>
      <c r="O151" s="260"/>
      <c r="P151" s="260"/>
      <c r="Q151" s="260"/>
      <c r="R151" s="260"/>
      <c r="S151" s="260"/>
      <c r="T151" s="260"/>
      <c r="U151" s="260"/>
      <c r="V151" s="260"/>
      <c r="W151" s="260"/>
      <c r="X151" s="260"/>
      <c r="Y151" s="260"/>
      <c r="Z151" s="260"/>
      <c r="AA151" s="260"/>
      <c r="AB151" s="260"/>
      <c r="AC151" s="260"/>
      <c r="AD151" s="245"/>
      <c r="AE151" s="245"/>
      <c r="AF151" s="245"/>
      <c r="AG151" s="245"/>
      <c r="AH151" s="245"/>
      <c r="AI151" s="245"/>
      <c r="AJ151" s="245"/>
    </row>
    <row r="152" spans="1:36" s="259" customFormat="1" ht="15.6" customHeight="1" x14ac:dyDescent="0.25">
      <c r="A152" s="258"/>
      <c r="B152" s="260"/>
      <c r="C152" s="260"/>
      <c r="D152" s="260"/>
      <c r="E152" s="25"/>
      <c r="F152" s="260"/>
      <c r="G152" s="260"/>
      <c r="H152" s="261"/>
      <c r="I152" s="260"/>
      <c r="J152" s="260"/>
      <c r="K152" s="262"/>
      <c r="L152" s="260"/>
      <c r="M152" s="260"/>
      <c r="N152" s="260"/>
      <c r="O152" s="260"/>
      <c r="P152" s="260"/>
      <c r="Q152" s="260"/>
      <c r="R152" s="260"/>
      <c r="S152" s="260"/>
      <c r="T152" s="260"/>
      <c r="U152" s="260"/>
      <c r="V152" s="260"/>
      <c r="W152" s="260"/>
      <c r="X152" s="260"/>
      <c r="Y152" s="260"/>
      <c r="Z152" s="260"/>
      <c r="AA152" s="260"/>
      <c r="AB152" s="260"/>
      <c r="AC152" s="260"/>
      <c r="AD152" s="245"/>
      <c r="AE152" s="245"/>
      <c r="AF152" s="245"/>
      <c r="AG152" s="245"/>
      <c r="AH152" s="245"/>
      <c r="AI152" s="245"/>
      <c r="AJ152" s="245"/>
    </row>
    <row r="153" spans="1:36" s="259" customFormat="1" ht="15.6" customHeight="1" x14ac:dyDescent="0.25">
      <c r="A153" s="258"/>
      <c r="B153" s="260"/>
      <c r="C153" s="260"/>
      <c r="D153" s="260"/>
      <c r="E153" s="25"/>
      <c r="F153" s="260"/>
      <c r="G153" s="260"/>
      <c r="H153" s="261"/>
      <c r="I153" s="260"/>
      <c r="J153" s="260"/>
      <c r="K153" s="262"/>
      <c r="L153" s="260"/>
      <c r="M153" s="260"/>
      <c r="N153" s="260"/>
      <c r="O153" s="260"/>
      <c r="P153" s="260"/>
      <c r="Q153" s="260"/>
      <c r="R153" s="260"/>
      <c r="S153" s="260"/>
      <c r="T153" s="260"/>
      <c r="U153" s="260"/>
      <c r="V153" s="260"/>
      <c r="W153" s="260"/>
      <c r="X153" s="260"/>
      <c r="Y153" s="260"/>
      <c r="Z153" s="260"/>
      <c r="AA153" s="260"/>
      <c r="AB153" s="260"/>
      <c r="AC153" s="260"/>
      <c r="AD153" s="245"/>
      <c r="AE153" s="245"/>
      <c r="AF153" s="245"/>
      <c r="AG153" s="245"/>
      <c r="AH153" s="245"/>
      <c r="AI153" s="245"/>
      <c r="AJ153" s="245"/>
    </row>
    <row r="154" spans="1:36" s="259" customFormat="1" ht="15.6" customHeight="1" x14ac:dyDescent="0.25">
      <c r="A154" s="258"/>
      <c r="B154" s="260"/>
      <c r="C154" s="260"/>
      <c r="D154" s="260"/>
      <c r="E154" s="25"/>
      <c r="F154" s="260"/>
      <c r="G154" s="260"/>
      <c r="H154" s="261"/>
      <c r="I154" s="260"/>
      <c r="J154" s="260"/>
      <c r="K154" s="262"/>
      <c r="L154" s="260"/>
      <c r="M154" s="260"/>
      <c r="N154" s="260"/>
      <c r="O154" s="260"/>
      <c r="P154" s="260"/>
      <c r="Q154" s="260"/>
      <c r="R154" s="260"/>
      <c r="S154" s="260"/>
      <c r="T154" s="260"/>
      <c r="U154" s="260"/>
      <c r="V154" s="260"/>
      <c r="W154" s="260"/>
      <c r="X154" s="260"/>
      <c r="Y154" s="260"/>
      <c r="Z154" s="260"/>
      <c r="AA154" s="260"/>
      <c r="AB154" s="260"/>
      <c r="AC154" s="260"/>
      <c r="AD154" s="245"/>
      <c r="AE154" s="245"/>
      <c r="AF154" s="245"/>
      <c r="AG154" s="245"/>
      <c r="AH154" s="245"/>
      <c r="AI154" s="245"/>
      <c r="AJ154" s="245"/>
    </row>
    <row r="155" spans="1:36" s="259" customFormat="1" ht="15.6" customHeight="1" x14ac:dyDescent="0.25">
      <c r="A155" s="258"/>
      <c r="B155" s="260"/>
      <c r="C155" s="260"/>
      <c r="D155" s="260"/>
      <c r="E155" s="25"/>
      <c r="F155" s="260"/>
      <c r="G155" s="260"/>
      <c r="H155" s="261"/>
      <c r="I155" s="260"/>
      <c r="J155" s="260"/>
      <c r="K155" s="262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0"/>
      <c r="Z155" s="260"/>
      <c r="AA155" s="260"/>
      <c r="AB155" s="260"/>
      <c r="AC155" s="260"/>
      <c r="AD155" s="245"/>
      <c r="AE155" s="245"/>
      <c r="AF155" s="245"/>
      <c r="AG155" s="245"/>
      <c r="AH155" s="245"/>
      <c r="AI155" s="245"/>
      <c r="AJ155" s="245"/>
    </row>
    <row r="156" spans="1:36" s="259" customFormat="1" ht="15.6" customHeight="1" x14ac:dyDescent="0.25">
      <c r="A156" s="258"/>
      <c r="B156" s="260"/>
      <c r="C156" s="260"/>
      <c r="D156" s="260"/>
      <c r="E156" s="25"/>
      <c r="F156" s="260"/>
      <c r="G156" s="260"/>
      <c r="H156" s="261"/>
      <c r="I156" s="260"/>
      <c r="J156" s="260"/>
      <c r="K156" s="262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0"/>
      <c r="Z156" s="260"/>
      <c r="AA156" s="260"/>
      <c r="AB156" s="260"/>
      <c r="AC156" s="260"/>
      <c r="AD156" s="245"/>
      <c r="AE156" s="245"/>
      <c r="AF156" s="245"/>
      <c r="AG156" s="245"/>
      <c r="AH156" s="245"/>
      <c r="AI156" s="245"/>
      <c r="AJ156" s="245"/>
    </row>
    <row r="157" spans="1:36" s="259" customFormat="1" ht="15.6" customHeight="1" x14ac:dyDescent="0.25">
      <c r="A157" s="258"/>
      <c r="B157" s="260"/>
      <c r="C157" s="260"/>
      <c r="D157" s="260"/>
      <c r="E157" s="25"/>
      <c r="F157" s="260"/>
      <c r="G157" s="260"/>
      <c r="H157" s="261"/>
      <c r="I157" s="260"/>
      <c r="J157" s="260"/>
      <c r="K157" s="262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45"/>
      <c r="AE157" s="245"/>
      <c r="AF157" s="245"/>
      <c r="AG157" s="245"/>
      <c r="AH157" s="245"/>
      <c r="AI157" s="245"/>
      <c r="AJ157" s="245"/>
    </row>
    <row r="158" spans="1:36" s="259" customFormat="1" ht="15.6" customHeight="1" x14ac:dyDescent="0.25">
      <c r="A158" s="258"/>
      <c r="B158" s="260"/>
      <c r="C158" s="260"/>
      <c r="D158" s="260"/>
      <c r="E158" s="25"/>
      <c r="F158" s="260"/>
      <c r="G158" s="260"/>
      <c r="H158" s="261"/>
      <c r="I158" s="260"/>
      <c r="J158" s="260"/>
      <c r="K158" s="262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45"/>
      <c r="AE158" s="245"/>
      <c r="AF158" s="245"/>
      <c r="AG158" s="245"/>
      <c r="AH158" s="245"/>
      <c r="AI158" s="245"/>
      <c r="AJ158" s="245"/>
    </row>
    <row r="159" spans="1:36" s="259" customFormat="1" ht="15.6" customHeight="1" x14ac:dyDescent="0.25">
      <c r="A159" s="258"/>
      <c r="B159" s="260"/>
      <c r="C159" s="260"/>
      <c r="D159" s="260"/>
      <c r="E159" s="25"/>
      <c r="F159" s="260"/>
      <c r="G159" s="260"/>
      <c r="H159" s="261"/>
      <c r="I159" s="260"/>
      <c r="J159" s="260"/>
      <c r="K159" s="262"/>
      <c r="L159" s="260"/>
      <c r="M159" s="260"/>
      <c r="N159" s="260"/>
      <c r="O159" s="260"/>
      <c r="P159" s="260"/>
      <c r="Q159" s="260"/>
      <c r="R159" s="260"/>
      <c r="S159" s="260"/>
      <c r="T159" s="260"/>
      <c r="U159" s="260"/>
      <c r="V159" s="260"/>
      <c r="W159" s="260"/>
      <c r="X159" s="260"/>
      <c r="Y159" s="260"/>
      <c r="Z159" s="260"/>
      <c r="AA159" s="260"/>
      <c r="AB159" s="260"/>
      <c r="AC159" s="260"/>
      <c r="AD159" s="245"/>
      <c r="AE159" s="245"/>
      <c r="AF159" s="245"/>
      <c r="AG159" s="245"/>
      <c r="AH159" s="245"/>
      <c r="AI159" s="245"/>
      <c r="AJ159" s="245"/>
    </row>
    <row r="160" spans="1:36" s="259" customFormat="1" ht="15.6" customHeight="1" x14ac:dyDescent="0.25">
      <c r="A160" s="258"/>
      <c r="B160" s="260"/>
      <c r="C160" s="260"/>
      <c r="D160" s="260"/>
      <c r="E160" s="25"/>
      <c r="F160" s="260"/>
      <c r="G160" s="260"/>
      <c r="H160" s="261"/>
      <c r="I160" s="260"/>
      <c r="J160" s="260"/>
      <c r="K160" s="262"/>
      <c r="L160" s="260"/>
      <c r="M160" s="260"/>
      <c r="N160" s="260"/>
      <c r="O160" s="260"/>
      <c r="P160" s="260"/>
      <c r="Q160" s="260"/>
      <c r="R160" s="260"/>
      <c r="S160" s="260"/>
      <c r="T160" s="260"/>
      <c r="U160" s="260"/>
      <c r="V160" s="260"/>
      <c r="W160" s="260"/>
      <c r="X160" s="260"/>
      <c r="Y160" s="260"/>
      <c r="Z160" s="260"/>
      <c r="AA160" s="260"/>
      <c r="AB160" s="260"/>
      <c r="AC160" s="260"/>
      <c r="AD160" s="245"/>
      <c r="AE160" s="245"/>
      <c r="AF160" s="245"/>
      <c r="AG160" s="245"/>
      <c r="AH160" s="245"/>
      <c r="AI160" s="245"/>
      <c r="AJ160" s="245"/>
    </row>
    <row r="161" spans="1:36" s="259" customFormat="1" ht="15.6" customHeight="1" x14ac:dyDescent="0.25">
      <c r="A161" s="258"/>
      <c r="B161" s="260"/>
      <c r="C161" s="260"/>
      <c r="D161" s="260"/>
      <c r="E161" s="25"/>
      <c r="F161" s="260"/>
      <c r="G161" s="260"/>
      <c r="H161" s="261"/>
      <c r="I161" s="260"/>
      <c r="J161" s="260"/>
      <c r="K161" s="262"/>
      <c r="L161" s="260"/>
      <c r="M161" s="260"/>
      <c r="N161" s="260"/>
      <c r="O161" s="260"/>
      <c r="P161" s="260"/>
      <c r="Q161" s="260"/>
      <c r="R161" s="260"/>
      <c r="S161" s="260"/>
      <c r="T161" s="260"/>
      <c r="U161" s="260"/>
      <c r="V161" s="260"/>
      <c r="W161" s="260"/>
      <c r="X161" s="260"/>
      <c r="Y161" s="260"/>
      <c r="Z161" s="260"/>
      <c r="AA161" s="260"/>
      <c r="AB161" s="260"/>
      <c r="AC161" s="260"/>
      <c r="AD161" s="245"/>
      <c r="AE161" s="245"/>
      <c r="AF161" s="245"/>
      <c r="AG161" s="245"/>
      <c r="AH161" s="245"/>
      <c r="AI161" s="245"/>
      <c r="AJ161" s="245"/>
    </row>
    <row r="162" spans="1:36" s="259" customFormat="1" ht="15.6" customHeight="1" x14ac:dyDescent="0.25">
      <c r="A162" s="258"/>
      <c r="B162" s="260"/>
      <c r="C162" s="260"/>
      <c r="D162" s="260"/>
      <c r="E162" s="25"/>
      <c r="F162" s="260"/>
      <c r="G162" s="260"/>
      <c r="H162" s="261"/>
      <c r="I162" s="260"/>
      <c r="J162" s="260"/>
      <c r="K162" s="262"/>
      <c r="L162" s="260"/>
      <c r="M162" s="260"/>
      <c r="N162" s="260"/>
      <c r="O162" s="260"/>
      <c r="P162" s="260"/>
      <c r="Q162" s="260"/>
      <c r="R162" s="260"/>
      <c r="S162" s="260"/>
      <c r="T162" s="260"/>
      <c r="U162" s="260"/>
      <c r="V162" s="260"/>
      <c r="W162" s="260"/>
      <c r="X162" s="260"/>
      <c r="Y162" s="260"/>
      <c r="Z162" s="260"/>
      <c r="AA162" s="260"/>
      <c r="AB162" s="260"/>
      <c r="AC162" s="260"/>
      <c r="AD162" s="245"/>
      <c r="AE162" s="245"/>
      <c r="AF162" s="245"/>
      <c r="AG162" s="245"/>
      <c r="AH162" s="245"/>
      <c r="AI162" s="245"/>
      <c r="AJ162" s="245"/>
    </row>
    <row r="163" spans="1:36" s="259" customFormat="1" ht="15.6" customHeight="1" x14ac:dyDescent="0.25">
      <c r="A163" s="258"/>
      <c r="B163" s="260"/>
      <c r="C163" s="260"/>
      <c r="D163" s="260"/>
      <c r="E163" s="25"/>
      <c r="F163" s="260"/>
      <c r="G163" s="260"/>
      <c r="H163" s="261"/>
      <c r="I163" s="260"/>
      <c r="J163" s="260"/>
      <c r="K163" s="262"/>
      <c r="L163" s="260"/>
      <c r="M163" s="260"/>
      <c r="N163" s="260"/>
      <c r="O163" s="260"/>
      <c r="P163" s="260"/>
      <c r="Q163" s="260"/>
      <c r="R163" s="260"/>
      <c r="S163" s="260"/>
      <c r="T163" s="260"/>
      <c r="U163" s="260"/>
      <c r="V163" s="260"/>
      <c r="W163" s="260"/>
      <c r="X163" s="260"/>
      <c r="Y163" s="260"/>
      <c r="Z163" s="260"/>
      <c r="AA163" s="260"/>
      <c r="AB163" s="260"/>
      <c r="AC163" s="260"/>
      <c r="AD163" s="245"/>
      <c r="AE163" s="245"/>
      <c r="AF163" s="245"/>
      <c r="AG163" s="245"/>
      <c r="AH163" s="245"/>
      <c r="AI163" s="245"/>
      <c r="AJ163" s="245"/>
    </row>
    <row r="164" spans="1:36" s="259" customFormat="1" ht="15.6" customHeight="1" x14ac:dyDescent="0.25">
      <c r="A164" s="258"/>
      <c r="B164" s="260"/>
      <c r="C164" s="260"/>
      <c r="D164" s="260"/>
      <c r="E164" s="25"/>
      <c r="F164" s="260"/>
      <c r="G164" s="260"/>
      <c r="H164" s="261"/>
      <c r="I164" s="260"/>
      <c r="J164" s="260"/>
      <c r="K164" s="262"/>
      <c r="L164" s="260"/>
      <c r="M164" s="260"/>
      <c r="N164" s="260"/>
      <c r="O164" s="260"/>
      <c r="P164" s="260"/>
      <c r="Q164" s="260"/>
      <c r="R164" s="260"/>
      <c r="S164" s="260"/>
      <c r="T164" s="260"/>
      <c r="U164" s="260"/>
      <c r="V164" s="260"/>
      <c r="W164" s="260"/>
      <c r="X164" s="260"/>
      <c r="Y164" s="260"/>
      <c r="Z164" s="260"/>
      <c r="AA164" s="260"/>
      <c r="AB164" s="260"/>
      <c r="AC164" s="260"/>
      <c r="AD164" s="245"/>
      <c r="AE164" s="245"/>
      <c r="AF164" s="245"/>
      <c r="AG164" s="245"/>
      <c r="AH164" s="245"/>
      <c r="AI164" s="245"/>
      <c r="AJ164" s="245"/>
    </row>
    <row r="165" spans="1:36" s="259" customFormat="1" ht="15.6" customHeight="1" x14ac:dyDescent="0.25">
      <c r="A165" s="258"/>
      <c r="B165" s="260"/>
      <c r="C165" s="260"/>
      <c r="D165" s="260"/>
      <c r="E165" s="25"/>
      <c r="F165" s="260"/>
      <c r="G165" s="260"/>
      <c r="H165" s="261"/>
      <c r="I165" s="260"/>
      <c r="J165" s="260"/>
      <c r="K165" s="262"/>
      <c r="L165" s="260"/>
      <c r="M165" s="260"/>
      <c r="N165" s="260"/>
      <c r="O165" s="260"/>
      <c r="P165" s="260"/>
      <c r="Q165" s="260"/>
      <c r="R165" s="260"/>
      <c r="S165" s="260"/>
      <c r="T165" s="260"/>
      <c r="U165" s="260"/>
      <c r="V165" s="260"/>
      <c r="W165" s="260"/>
      <c r="X165" s="260"/>
      <c r="Y165" s="260"/>
      <c r="Z165" s="260"/>
      <c r="AA165" s="260"/>
      <c r="AB165" s="260"/>
      <c r="AC165" s="260"/>
      <c r="AD165" s="245"/>
      <c r="AE165" s="245"/>
      <c r="AF165" s="245"/>
      <c r="AG165" s="245"/>
      <c r="AH165" s="245"/>
      <c r="AI165" s="245"/>
      <c r="AJ165" s="245"/>
    </row>
    <row r="166" spans="1:36" s="259" customFormat="1" ht="15.6" customHeight="1" x14ac:dyDescent="0.25">
      <c r="A166" s="258"/>
      <c r="B166" s="260"/>
      <c r="C166" s="260"/>
      <c r="D166" s="260"/>
      <c r="E166" s="25"/>
      <c r="F166" s="260"/>
      <c r="G166" s="260"/>
      <c r="H166" s="261"/>
      <c r="I166" s="260"/>
      <c r="J166" s="260"/>
      <c r="K166" s="262"/>
      <c r="L166" s="260"/>
      <c r="M166" s="260"/>
      <c r="N166" s="260"/>
      <c r="O166" s="260"/>
      <c r="P166" s="260"/>
      <c r="Q166" s="260"/>
      <c r="R166" s="260"/>
      <c r="S166" s="260"/>
      <c r="T166" s="260"/>
      <c r="U166" s="260"/>
      <c r="V166" s="260"/>
      <c r="W166" s="260"/>
      <c r="X166" s="260"/>
      <c r="Y166" s="260"/>
      <c r="Z166" s="260"/>
      <c r="AA166" s="260"/>
      <c r="AB166" s="260"/>
      <c r="AC166" s="260"/>
      <c r="AD166" s="245"/>
      <c r="AE166" s="245"/>
      <c r="AF166" s="245"/>
      <c r="AG166" s="245"/>
      <c r="AH166" s="245"/>
      <c r="AI166" s="245"/>
      <c r="AJ166" s="245"/>
    </row>
    <row r="167" spans="1:36" s="259" customFormat="1" ht="15.6" customHeight="1" x14ac:dyDescent="0.25">
      <c r="A167" s="258"/>
      <c r="B167" s="260"/>
      <c r="C167" s="260"/>
      <c r="D167" s="260"/>
      <c r="E167" s="25"/>
      <c r="F167" s="260"/>
      <c r="G167" s="260"/>
      <c r="H167" s="261"/>
      <c r="I167" s="260"/>
      <c r="J167" s="260"/>
      <c r="K167" s="262"/>
      <c r="L167" s="260"/>
      <c r="M167" s="260"/>
      <c r="N167" s="260"/>
      <c r="O167" s="260"/>
      <c r="P167" s="260"/>
      <c r="Q167" s="260"/>
      <c r="R167" s="260"/>
      <c r="S167" s="260"/>
      <c r="T167" s="260"/>
      <c r="U167" s="260"/>
      <c r="V167" s="260"/>
      <c r="W167" s="260"/>
      <c r="X167" s="260"/>
      <c r="Y167" s="260"/>
      <c r="Z167" s="260"/>
      <c r="AA167" s="260"/>
      <c r="AB167" s="260"/>
      <c r="AC167" s="260"/>
      <c r="AD167" s="245"/>
      <c r="AE167" s="245"/>
      <c r="AF167" s="245"/>
      <c r="AG167" s="245"/>
      <c r="AH167" s="245"/>
      <c r="AI167" s="245"/>
      <c r="AJ167" s="245"/>
    </row>
    <row r="168" spans="1:36" s="259" customFormat="1" ht="15.6" customHeight="1" x14ac:dyDescent="0.25">
      <c r="A168" s="258"/>
      <c r="B168" s="260"/>
      <c r="C168" s="260"/>
      <c r="D168" s="260"/>
      <c r="E168" s="25"/>
      <c r="F168" s="260"/>
      <c r="G168" s="260"/>
      <c r="H168" s="261"/>
      <c r="I168" s="260"/>
      <c r="J168" s="260"/>
      <c r="K168" s="262"/>
      <c r="L168" s="260"/>
      <c r="M168" s="260"/>
      <c r="N168" s="260"/>
      <c r="O168" s="260"/>
      <c r="P168" s="260"/>
      <c r="Q168" s="260"/>
      <c r="R168" s="260"/>
      <c r="S168" s="260"/>
      <c r="T168" s="260"/>
      <c r="U168" s="260"/>
      <c r="V168" s="260"/>
      <c r="W168" s="260"/>
      <c r="X168" s="260"/>
      <c r="Y168" s="260"/>
      <c r="Z168" s="260"/>
      <c r="AA168" s="260"/>
      <c r="AB168" s="260"/>
      <c r="AC168" s="260"/>
      <c r="AD168" s="245"/>
      <c r="AE168" s="245"/>
      <c r="AF168" s="245"/>
      <c r="AG168" s="245"/>
      <c r="AH168" s="245"/>
      <c r="AI168" s="245"/>
      <c r="AJ168" s="245"/>
    </row>
    <row r="169" spans="1:36" s="259" customFormat="1" ht="15.6" customHeight="1" x14ac:dyDescent="0.25">
      <c r="A169" s="258"/>
      <c r="B169" s="260"/>
      <c r="C169" s="260"/>
      <c r="D169" s="260"/>
      <c r="E169" s="25"/>
      <c r="F169" s="260"/>
      <c r="G169" s="260"/>
      <c r="H169" s="261"/>
      <c r="I169" s="260"/>
      <c r="J169" s="260"/>
      <c r="K169" s="262"/>
      <c r="L169" s="260"/>
      <c r="M169" s="260"/>
      <c r="N169" s="260"/>
      <c r="O169" s="260"/>
      <c r="P169" s="260"/>
      <c r="Q169" s="260"/>
      <c r="R169" s="260"/>
      <c r="S169" s="260"/>
      <c r="T169" s="260"/>
      <c r="U169" s="260"/>
      <c r="V169" s="260"/>
      <c r="W169" s="260"/>
      <c r="X169" s="260"/>
      <c r="Y169" s="260"/>
      <c r="Z169" s="260"/>
      <c r="AA169" s="260"/>
      <c r="AB169" s="260"/>
      <c r="AC169" s="260"/>
      <c r="AD169" s="245"/>
      <c r="AE169" s="245"/>
      <c r="AF169" s="245"/>
      <c r="AG169" s="245"/>
      <c r="AH169" s="245"/>
      <c r="AI169" s="245"/>
      <c r="AJ169" s="245"/>
    </row>
    <row r="170" spans="1:36" s="259" customFormat="1" ht="15.6" customHeight="1" x14ac:dyDescent="0.25">
      <c r="A170" s="258"/>
      <c r="B170" s="260"/>
      <c r="C170" s="260"/>
      <c r="D170" s="260"/>
      <c r="E170" s="25"/>
      <c r="F170" s="260"/>
      <c r="G170" s="260"/>
      <c r="H170" s="261"/>
      <c r="I170" s="260"/>
      <c r="J170" s="260"/>
      <c r="K170" s="262"/>
      <c r="L170" s="260"/>
      <c r="M170" s="260"/>
      <c r="N170" s="260"/>
      <c r="O170" s="260"/>
      <c r="P170" s="260"/>
      <c r="Q170" s="260"/>
      <c r="R170" s="260"/>
      <c r="S170" s="260"/>
      <c r="T170" s="260"/>
      <c r="U170" s="260"/>
      <c r="V170" s="260"/>
      <c r="W170" s="260"/>
      <c r="X170" s="260"/>
      <c r="Y170" s="260"/>
      <c r="Z170" s="260"/>
      <c r="AA170" s="260"/>
      <c r="AB170" s="260"/>
      <c r="AC170" s="260"/>
      <c r="AD170" s="245"/>
      <c r="AE170" s="245"/>
      <c r="AF170" s="245"/>
      <c r="AG170" s="245"/>
      <c r="AH170" s="245"/>
      <c r="AI170" s="245"/>
      <c r="AJ170" s="245"/>
    </row>
    <row r="171" spans="1:36" s="259" customFormat="1" ht="15.6" customHeight="1" x14ac:dyDescent="0.25">
      <c r="A171" s="258"/>
      <c r="B171" s="260"/>
      <c r="C171" s="260"/>
      <c r="D171" s="260"/>
      <c r="E171" s="25"/>
      <c r="F171" s="260"/>
      <c r="G171" s="260"/>
      <c r="H171" s="261"/>
      <c r="I171" s="260"/>
      <c r="J171" s="260"/>
      <c r="K171" s="262"/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0"/>
      <c r="AC171" s="260"/>
      <c r="AD171" s="245"/>
      <c r="AE171" s="245"/>
      <c r="AF171" s="245"/>
      <c r="AG171" s="245"/>
      <c r="AH171" s="245"/>
      <c r="AI171" s="245"/>
      <c r="AJ171" s="245"/>
    </row>
    <row r="172" spans="1:36" s="259" customFormat="1" ht="15.6" customHeight="1" x14ac:dyDescent="0.25">
      <c r="A172" s="258"/>
      <c r="B172" s="260"/>
      <c r="C172" s="260"/>
      <c r="D172" s="260"/>
      <c r="E172" s="25"/>
      <c r="F172" s="260"/>
      <c r="G172" s="260"/>
      <c r="H172" s="261"/>
      <c r="I172" s="260"/>
      <c r="J172" s="260"/>
      <c r="K172" s="262"/>
      <c r="L172" s="260"/>
      <c r="M172" s="260"/>
      <c r="N172" s="260"/>
      <c r="O172" s="260"/>
      <c r="P172" s="260"/>
      <c r="Q172" s="260"/>
      <c r="R172" s="260"/>
      <c r="S172" s="260"/>
      <c r="T172" s="260"/>
      <c r="U172" s="260"/>
      <c r="V172" s="260"/>
      <c r="W172" s="260"/>
      <c r="X172" s="260"/>
      <c r="Y172" s="260"/>
      <c r="Z172" s="260"/>
      <c r="AA172" s="260"/>
      <c r="AB172" s="260"/>
      <c r="AC172" s="260"/>
      <c r="AD172" s="245"/>
      <c r="AE172" s="245"/>
      <c r="AF172" s="245"/>
      <c r="AG172" s="245"/>
      <c r="AH172" s="245"/>
      <c r="AI172" s="245"/>
      <c r="AJ172" s="245"/>
    </row>
    <row r="173" spans="1:36" s="259" customFormat="1" ht="15.6" customHeight="1" x14ac:dyDescent="0.25">
      <c r="A173" s="258"/>
      <c r="B173" s="260"/>
      <c r="C173" s="260"/>
      <c r="D173" s="260"/>
      <c r="E173" s="25"/>
      <c r="F173" s="260"/>
      <c r="G173" s="260"/>
      <c r="H173" s="261"/>
      <c r="I173" s="260"/>
      <c r="J173" s="260"/>
      <c r="K173" s="262"/>
      <c r="L173" s="260"/>
      <c r="M173" s="260"/>
      <c r="N173" s="260"/>
      <c r="O173" s="260"/>
      <c r="P173" s="260"/>
      <c r="Q173" s="260"/>
      <c r="R173" s="260"/>
      <c r="S173" s="260"/>
      <c r="T173" s="260"/>
      <c r="U173" s="260"/>
      <c r="V173" s="260"/>
      <c r="W173" s="260"/>
      <c r="X173" s="260"/>
      <c r="Y173" s="260"/>
      <c r="Z173" s="260"/>
      <c r="AA173" s="260"/>
      <c r="AB173" s="260"/>
      <c r="AC173" s="260"/>
      <c r="AD173" s="245"/>
      <c r="AE173" s="245"/>
      <c r="AF173" s="245"/>
      <c r="AG173" s="245"/>
      <c r="AH173" s="245"/>
      <c r="AI173" s="245"/>
      <c r="AJ173" s="245"/>
    </row>
    <row r="174" spans="1:36" s="259" customFormat="1" ht="15.6" customHeight="1" x14ac:dyDescent="0.25">
      <c r="A174" s="258"/>
      <c r="B174" s="260"/>
      <c r="C174" s="260"/>
      <c r="D174" s="260"/>
      <c r="E174" s="25"/>
      <c r="F174" s="260"/>
      <c r="G174" s="260"/>
      <c r="H174" s="261"/>
      <c r="I174" s="260"/>
      <c r="J174" s="260"/>
      <c r="K174" s="262"/>
      <c r="L174" s="260"/>
      <c r="M174" s="260"/>
      <c r="N174" s="260"/>
      <c r="O174" s="260"/>
      <c r="P174" s="260"/>
      <c r="Q174" s="260"/>
      <c r="R174" s="260"/>
      <c r="S174" s="260"/>
      <c r="T174" s="260"/>
      <c r="U174" s="260"/>
      <c r="V174" s="260"/>
      <c r="W174" s="260"/>
      <c r="X174" s="260"/>
      <c r="Y174" s="260"/>
      <c r="Z174" s="260"/>
      <c r="AA174" s="260"/>
      <c r="AB174" s="260"/>
      <c r="AC174" s="260"/>
      <c r="AD174" s="245"/>
      <c r="AE174" s="245"/>
      <c r="AF174" s="245"/>
      <c r="AG174" s="245"/>
      <c r="AH174" s="245"/>
      <c r="AI174" s="245"/>
      <c r="AJ174" s="245"/>
    </row>
    <row r="175" spans="1:36" s="259" customFormat="1" ht="15.6" customHeight="1" x14ac:dyDescent="0.25">
      <c r="A175" s="258"/>
      <c r="B175" s="260"/>
      <c r="C175" s="260"/>
      <c r="D175" s="260"/>
      <c r="E175" s="25"/>
      <c r="F175" s="260"/>
      <c r="G175" s="260"/>
      <c r="H175" s="261"/>
      <c r="I175" s="260"/>
      <c r="J175" s="260"/>
      <c r="K175" s="262"/>
      <c r="L175" s="260"/>
      <c r="M175" s="260"/>
      <c r="N175" s="260"/>
      <c r="O175" s="260"/>
      <c r="P175" s="260"/>
      <c r="Q175" s="260"/>
      <c r="R175" s="260"/>
      <c r="S175" s="260"/>
      <c r="T175" s="260"/>
      <c r="U175" s="260"/>
      <c r="V175" s="260"/>
      <c r="W175" s="260"/>
      <c r="X175" s="260"/>
      <c r="Y175" s="260"/>
      <c r="Z175" s="260"/>
      <c r="AA175" s="260"/>
      <c r="AB175" s="260"/>
      <c r="AC175" s="260"/>
      <c r="AD175" s="245"/>
      <c r="AE175" s="245"/>
      <c r="AF175" s="245"/>
      <c r="AG175" s="245"/>
      <c r="AH175" s="245"/>
      <c r="AI175" s="245"/>
      <c r="AJ175" s="245"/>
    </row>
    <row r="176" spans="1:36" s="259" customFormat="1" ht="15.6" customHeight="1" x14ac:dyDescent="0.25">
      <c r="A176" s="258"/>
      <c r="B176" s="260"/>
      <c r="C176" s="260"/>
      <c r="D176" s="260"/>
      <c r="E176" s="25"/>
      <c r="F176" s="260"/>
      <c r="G176" s="260"/>
      <c r="H176" s="261"/>
      <c r="I176" s="260"/>
      <c r="J176" s="260"/>
      <c r="K176" s="262"/>
      <c r="L176" s="260"/>
      <c r="M176" s="260"/>
      <c r="N176" s="260"/>
      <c r="O176" s="260"/>
      <c r="P176" s="260"/>
      <c r="Q176" s="260"/>
      <c r="R176" s="260"/>
      <c r="S176" s="260"/>
      <c r="T176" s="260"/>
      <c r="U176" s="260"/>
      <c r="V176" s="260"/>
      <c r="W176" s="260"/>
      <c r="X176" s="260"/>
      <c r="Y176" s="260"/>
      <c r="Z176" s="260"/>
      <c r="AA176" s="260"/>
      <c r="AB176" s="260"/>
      <c r="AC176" s="260"/>
      <c r="AD176" s="245"/>
      <c r="AE176" s="245"/>
      <c r="AF176" s="245"/>
      <c r="AG176" s="245"/>
      <c r="AH176" s="245"/>
      <c r="AI176" s="245"/>
      <c r="AJ176" s="245"/>
    </row>
    <row r="177" spans="1:36" s="259" customFormat="1" ht="15.6" customHeight="1" x14ac:dyDescent="0.25">
      <c r="A177" s="258"/>
      <c r="B177" s="260"/>
      <c r="C177" s="260"/>
      <c r="D177" s="260"/>
      <c r="E177" s="25"/>
      <c r="F177" s="260"/>
      <c r="G177" s="260"/>
      <c r="H177" s="261"/>
      <c r="I177" s="260"/>
      <c r="J177" s="260"/>
      <c r="K177" s="262"/>
      <c r="L177" s="260"/>
      <c r="M177" s="260"/>
      <c r="N177" s="260"/>
      <c r="O177" s="260"/>
      <c r="P177" s="260"/>
      <c r="Q177" s="260"/>
      <c r="R177" s="260"/>
      <c r="S177" s="260"/>
      <c r="T177" s="260"/>
      <c r="U177" s="260"/>
      <c r="V177" s="260"/>
      <c r="W177" s="260"/>
      <c r="X177" s="260"/>
      <c r="Y177" s="260"/>
      <c r="Z177" s="260"/>
      <c r="AA177" s="260"/>
      <c r="AB177" s="260"/>
      <c r="AC177" s="260"/>
      <c r="AD177" s="245"/>
      <c r="AE177" s="245"/>
      <c r="AF177" s="245"/>
      <c r="AG177" s="245"/>
      <c r="AH177" s="245"/>
      <c r="AI177" s="245"/>
      <c r="AJ177" s="245"/>
    </row>
    <row r="178" spans="1:36" s="259" customFormat="1" ht="15.6" customHeight="1" x14ac:dyDescent="0.25">
      <c r="A178" s="258"/>
      <c r="B178" s="260"/>
      <c r="C178" s="260"/>
      <c r="D178" s="260"/>
      <c r="E178" s="25"/>
      <c r="F178" s="260"/>
      <c r="G178" s="260"/>
      <c r="H178" s="261"/>
      <c r="I178" s="260"/>
      <c r="J178" s="260"/>
      <c r="K178" s="262"/>
      <c r="L178" s="260"/>
      <c r="M178" s="260"/>
      <c r="N178" s="260"/>
      <c r="O178" s="260"/>
      <c r="P178" s="260"/>
      <c r="Q178" s="260"/>
      <c r="R178" s="260"/>
      <c r="S178" s="260"/>
      <c r="T178" s="260"/>
      <c r="U178" s="260"/>
      <c r="V178" s="260"/>
      <c r="W178" s="260"/>
      <c r="X178" s="260"/>
      <c r="Y178" s="260"/>
      <c r="Z178" s="260"/>
      <c r="AA178" s="260"/>
      <c r="AB178" s="260"/>
      <c r="AC178" s="260"/>
      <c r="AD178" s="245"/>
      <c r="AE178" s="245"/>
      <c r="AF178" s="245"/>
      <c r="AG178" s="245"/>
      <c r="AH178" s="245"/>
      <c r="AI178" s="245"/>
      <c r="AJ178" s="245"/>
    </row>
    <row r="179" spans="1:36" ht="15.6" customHeight="1" x14ac:dyDescent="0.25">
      <c r="AD179" s="245"/>
      <c r="AE179" s="245"/>
      <c r="AF179" s="245"/>
      <c r="AG179" s="245"/>
      <c r="AH179" s="245"/>
      <c r="AI179" s="245"/>
      <c r="AJ179" s="24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518"/>
  <sheetViews>
    <sheetView topLeftCell="A502" workbookViewId="0">
      <selection activeCell="G518" sqref="G518"/>
    </sheetView>
  </sheetViews>
  <sheetFormatPr defaultRowHeight="12.75" x14ac:dyDescent="0.2"/>
  <sheetData>
    <row r="1" spans="3:14" ht="13.5" thickBot="1" x14ac:dyDescent="0.25">
      <c r="C1" s="283">
        <v>38118</v>
      </c>
      <c r="D1" s="275" t="s">
        <v>436</v>
      </c>
      <c r="E1" s="276" t="s">
        <v>437</v>
      </c>
      <c r="F1" s="275" t="s">
        <v>426</v>
      </c>
      <c r="G1" s="277">
        <v>1119</v>
      </c>
      <c r="H1" s="275" t="s">
        <v>438</v>
      </c>
      <c r="I1" s="277">
        <v>3</v>
      </c>
      <c r="J1" s="275"/>
      <c r="K1" s="277" t="s">
        <v>428</v>
      </c>
      <c r="L1" s="277">
        <v>0</v>
      </c>
      <c r="M1" s="277">
        <v>2</v>
      </c>
      <c r="N1" s="284">
        <v>6</v>
      </c>
    </row>
    <row r="2" spans="3:14" ht="13.5" thickBot="1" x14ac:dyDescent="0.25">
      <c r="C2" s="281">
        <v>38120</v>
      </c>
      <c r="D2" s="272" t="s">
        <v>439</v>
      </c>
      <c r="E2" s="273" t="s">
        <v>440</v>
      </c>
      <c r="F2" s="272" t="s">
        <v>426</v>
      </c>
      <c r="G2" s="274">
        <v>879</v>
      </c>
      <c r="H2" s="272" t="s">
        <v>438</v>
      </c>
      <c r="I2" s="274">
        <v>8</v>
      </c>
      <c r="J2" s="272"/>
      <c r="K2" s="274" t="s">
        <v>428</v>
      </c>
      <c r="L2" s="274">
        <v>0</v>
      </c>
      <c r="M2" s="274">
        <v>2</v>
      </c>
      <c r="N2" s="282">
        <v>4</v>
      </c>
    </row>
    <row r="3" spans="3:14" ht="13.5" thickBot="1" x14ac:dyDescent="0.25">
      <c r="C3" s="283">
        <v>38123</v>
      </c>
      <c r="D3" s="275" t="s">
        <v>441</v>
      </c>
      <c r="E3" s="276" t="s">
        <v>442</v>
      </c>
      <c r="F3" s="275" t="s">
        <v>426</v>
      </c>
      <c r="G3" s="277">
        <v>673</v>
      </c>
      <c r="H3" s="275" t="s">
        <v>443</v>
      </c>
      <c r="I3" s="277">
        <v>8</v>
      </c>
      <c r="J3" s="275"/>
      <c r="K3" s="277" t="s">
        <v>428</v>
      </c>
      <c r="L3" s="277">
        <v>0</v>
      </c>
      <c r="M3" s="277">
        <v>3</v>
      </c>
      <c r="N3" s="284">
        <v>4</v>
      </c>
    </row>
    <row r="4" spans="3:14" ht="13.5" thickBot="1" x14ac:dyDescent="0.25">
      <c r="C4" s="281">
        <v>38125</v>
      </c>
      <c r="D4" s="272" t="s">
        <v>444</v>
      </c>
      <c r="E4" s="273" t="s">
        <v>445</v>
      </c>
      <c r="F4" s="272" t="s">
        <v>426</v>
      </c>
      <c r="G4" s="274">
        <v>984</v>
      </c>
      <c r="H4" s="272" t="s">
        <v>438</v>
      </c>
      <c r="I4" s="274">
        <v>3</v>
      </c>
      <c r="J4" s="272"/>
      <c r="K4" s="274" t="s">
        <v>428</v>
      </c>
      <c r="L4" s="274">
        <v>2</v>
      </c>
      <c r="M4" s="274">
        <v>6</v>
      </c>
      <c r="N4" s="282">
        <v>10</v>
      </c>
    </row>
    <row r="5" spans="3:14" ht="13.5" thickBot="1" x14ac:dyDescent="0.25">
      <c r="C5" s="283">
        <v>38127</v>
      </c>
      <c r="D5" s="275" t="s">
        <v>446</v>
      </c>
      <c r="E5" s="276" t="s">
        <v>447</v>
      </c>
      <c r="F5" s="275" t="s">
        <v>426</v>
      </c>
      <c r="G5" s="277">
        <v>717</v>
      </c>
      <c r="H5" s="275" t="s">
        <v>438</v>
      </c>
      <c r="I5" s="277">
        <v>3</v>
      </c>
      <c r="J5" s="275"/>
      <c r="K5" s="277" t="s">
        <v>428</v>
      </c>
      <c r="L5" s="277">
        <v>1</v>
      </c>
      <c r="M5" s="277">
        <v>4</v>
      </c>
      <c r="N5" s="284">
        <v>8</v>
      </c>
    </row>
    <row r="6" spans="3:14" ht="13.5" thickBot="1" x14ac:dyDescent="0.25">
      <c r="C6" s="281">
        <v>38130</v>
      </c>
      <c r="D6" s="272" t="s">
        <v>448</v>
      </c>
      <c r="E6" s="273" t="s">
        <v>449</v>
      </c>
      <c r="F6" s="272" t="s">
        <v>426</v>
      </c>
      <c r="G6" s="274">
        <v>895</v>
      </c>
      <c r="H6" s="272" t="s">
        <v>438</v>
      </c>
      <c r="I6" s="274">
        <v>3</v>
      </c>
      <c r="J6" s="272"/>
      <c r="K6" s="274" t="s">
        <v>428</v>
      </c>
      <c r="L6" s="274">
        <v>1</v>
      </c>
      <c r="M6" s="274">
        <v>5</v>
      </c>
      <c r="N6" s="282">
        <v>8</v>
      </c>
    </row>
    <row r="7" spans="3:14" ht="13.5" thickBot="1" x14ac:dyDescent="0.25">
      <c r="C7" s="283">
        <v>38134</v>
      </c>
      <c r="D7" s="275" t="s">
        <v>450</v>
      </c>
      <c r="E7" s="276" t="s">
        <v>451</v>
      </c>
      <c r="F7" s="275" t="s">
        <v>426</v>
      </c>
      <c r="G7" s="277">
        <v>2450</v>
      </c>
      <c r="H7" s="275" t="s">
        <v>438</v>
      </c>
      <c r="I7" s="277">
        <v>3</v>
      </c>
      <c r="J7" s="275"/>
      <c r="K7" s="277" t="s">
        <v>428</v>
      </c>
      <c r="L7" s="277">
        <v>0</v>
      </c>
      <c r="M7" s="277">
        <v>4</v>
      </c>
      <c r="N7" s="284">
        <v>7</v>
      </c>
    </row>
    <row r="8" spans="3:14" ht="13.5" thickBot="1" x14ac:dyDescent="0.25">
      <c r="C8" s="281">
        <v>38137</v>
      </c>
      <c r="D8" s="272" t="s">
        <v>452</v>
      </c>
      <c r="E8" s="273" t="s">
        <v>453</v>
      </c>
      <c r="F8" s="272" t="s">
        <v>426</v>
      </c>
      <c r="G8" s="274">
        <v>748</v>
      </c>
      <c r="H8" s="272" t="s">
        <v>438</v>
      </c>
      <c r="I8" s="274">
        <v>7</v>
      </c>
      <c r="J8" s="272"/>
      <c r="K8" s="274" t="s">
        <v>428</v>
      </c>
      <c r="L8" s="274">
        <v>0</v>
      </c>
      <c r="M8" s="274">
        <v>2</v>
      </c>
      <c r="N8" s="282">
        <v>6</v>
      </c>
    </row>
    <row r="9" spans="3:14" ht="13.5" thickBot="1" x14ac:dyDescent="0.25">
      <c r="C9" s="283">
        <v>38139</v>
      </c>
      <c r="D9" s="275" t="s">
        <v>454</v>
      </c>
      <c r="E9" s="276" t="s">
        <v>455</v>
      </c>
      <c r="F9" s="275" t="s">
        <v>426</v>
      </c>
      <c r="G9" s="277">
        <v>881</v>
      </c>
      <c r="H9" s="275" t="s">
        <v>438</v>
      </c>
      <c r="I9" s="277">
        <v>8</v>
      </c>
      <c r="J9" s="275"/>
      <c r="K9" s="277" t="s">
        <v>428</v>
      </c>
      <c r="L9" s="277">
        <v>0</v>
      </c>
      <c r="M9" s="277">
        <v>1</v>
      </c>
      <c r="N9" s="284">
        <v>5</v>
      </c>
    </row>
    <row r="10" spans="3:14" ht="13.5" thickBot="1" x14ac:dyDescent="0.25">
      <c r="C10" s="281">
        <v>38141</v>
      </c>
      <c r="D10" s="272" t="s">
        <v>456</v>
      </c>
      <c r="E10" s="273" t="s">
        <v>457</v>
      </c>
      <c r="F10" s="272" t="s">
        <v>426</v>
      </c>
      <c r="G10" s="274">
        <v>1016</v>
      </c>
      <c r="H10" s="272" t="s">
        <v>438</v>
      </c>
      <c r="I10" s="274">
        <v>7</v>
      </c>
      <c r="J10" s="272"/>
      <c r="K10" s="274" t="s">
        <v>428</v>
      </c>
      <c r="L10" s="274">
        <v>0</v>
      </c>
      <c r="M10" s="274">
        <v>4</v>
      </c>
      <c r="N10" s="282">
        <v>6</v>
      </c>
    </row>
    <row r="11" spans="3:14" ht="13.5" thickBot="1" x14ac:dyDescent="0.25">
      <c r="C11" s="283">
        <v>38142</v>
      </c>
      <c r="D11" s="275" t="s">
        <v>433</v>
      </c>
      <c r="E11" s="276" t="s">
        <v>458</v>
      </c>
      <c r="F11" s="275" t="s">
        <v>426</v>
      </c>
      <c r="G11" s="277">
        <v>849</v>
      </c>
      <c r="H11" s="275" t="s">
        <v>438</v>
      </c>
      <c r="I11" s="277">
        <v>7</v>
      </c>
      <c r="J11" s="275" t="s">
        <v>434</v>
      </c>
      <c r="K11" s="277" t="s">
        <v>428</v>
      </c>
      <c r="L11" s="277">
        <v>0</v>
      </c>
      <c r="M11" s="277">
        <v>4</v>
      </c>
      <c r="N11" s="284">
        <v>7</v>
      </c>
    </row>
    <row r="12" spans="3:14" ht="13.5" thickBot="1" x14ac:dyDescent="0.25">
      <c r="C12" s="281">
        <v>38146</v>
      </c>
      <c r="D12" s="272" t="s">
        <v>459</v>
      </c>
      <c r="E12" s="273" t="s">
        <v>460</v>
      </c>
      <c r="F12" s="272" t="s">
        <v>426</v>
      </c>
      <c r="G12" s="274">
        <v>688</v>
      </c>
      <c r="H12" s="272" t="s">
        <v>443</v>
      </c>
      <c r="I12" s="274">
        <v>2</v>
      </c>
      <c r="J12" s="272"/>
      <c r="K12" s="274" t="s">
        <v>428</v>
      </c>
      <c r="L12" s="274">
        <v>1</v>
      </c>
      <c r="M12" s="274">
        <v>4</v>
      </c>
      <c r="N12" s="282">
        <v>8</v>
      </c>
    </row>
    <row r="13" spans="3:14" ht="13.5" thickBot="1" x14ac:dyDescent="0.25">
      <c r="C13" s="283">
        <v>38151</v>
      </c>
      <c r="D13" s="275" t="s">
        <v>461</v>
      </c>
      <c r="E13" s="276" t="s">
        <v>462</v>
      </c>
      <c r="F13" s="275" t="s">
        <v>426</v>
      </c>
      <c r="G13" s="277">
        <v>698</v>
      </c>
      <c r="H13" s="275" t="s">
        <v>429</v>
      </c>
      <c r="I13" s="277">
        <v>3</v>
      </c>
      <c r="J13" s="275"/>
      <c r="K13" s="277" t="s">
        <v>428</v>
      </c>
      <c r="L13" s="277">
        <v>3</v>
      </c>
      <c r="M13" s="277">
        <v>6</v>
      </c>
      <c r="N13" s="284">
        <v>9</v>
      </c>
    </row>
    <row r="14" spans="3:14" ht="13.5" thickBot="1" x14ac:dyDescent="0.25">
      <c r="C14" s="281">
        <v>38153</v>
      </c>
      <c r="D14" s="272" t="s">
        <v>433</v>
      </c>
      <c r="E14" s="273" t="s">
        <v>463</v>
      </c>
      <c r="F14" s="272" t="s">
        <v>426</v>
      </c>
      <c r="G14" s="274">
        <v>880</v>
      </c>
      <c r="H14" s="272" t="s">
        <v>429</v>
      </c>
      <c r="I14" s="274">
        <v>3</v>
      </c>
      <c r="J14" s="272"/>
      <c r="K14" s="274" t="s">
        <v>428</v>
      </c>
      <c r="L14" s="274">
        <v>1</v>
      </c>
      <c r="M14" s="274">
        <v>3</v>
      </c>
      <c r="N14" s="282">
        <v>7</v>
      </c>
    </row>
    <row r="15" spans="3:14" ht="13.5" thickBot="1" x14ac:dyDescent="0.25">
      <c r="C15" s="283">
        <v>38170</v>
      </c>
      <c r="D15" s="275" t="s">
        <v>454</v>
      </c>
      <c r="E15" s="276" t="s">
        <v>464</v>
      </c>
      <c r="F15" s="275" t="s">
        <v>426</v>
      </c>
      <c r="G15" s="277">
        <v>876</v>
      </c>
      <c r="H15" s="275" t="s">
        <v>429</v>
      </c>
      <c r="I15" s="277">
        <v>3</v>
      </c>
      <c r="J15" s="275"/>
      <c r="K15" s="277" t="s">
        <v>428</v>
      </c>
      <c r="L15" s="277">
        <v>1</v>
      </c>
      <c r="M15" s="277">
        <v>4</v>
      </c>
      <c r="N15" s="284">
        <v>7</v>
      </c>
    </row>
    <row r="16" spans="3:14" ht="13.5" thickBot="1" x14ac:dyDescent="0.25">
      <c r="C16" s="281">
        <v>38172</v>
      </c>
      <c r="D16" s="272" t="s">
        <v>431</v>
      </c>
      <c r="E16" s="273" t="s">
        <v>465</v>
      </c>
      <c r="F16" s="272" t="s">
        <v>426</v>
      </c>
      <c r="G16" s="274">
        <v>1102</v>
      </c>
      <c r="H16" s="272" t="s">
        <v>429</v>
      </c>
      <c r="I16" s="274">
        <v>3</v>
      </c>
      <c r="J16" s="272"/>
      <c r="K16" s="274" t="s">
        <v>428</v>
      </c>
      <c r="L16" s="274">
        <v>1</v>
      </c>
      <c r="M16" s="274">
        <v>5</v>
      </c>
      <c r="N16" s="282">
        <v>8</v>
      </c>
    </row>
    <row r="17" spans="3:14" ht="13.5" thickBot="1" x14ac:dyDescent="0.25">
      <c r="C17" s="283">
        <v>38174</v>
      </c>
      <c r="D17" s="275" t="s">
        <v>436</v>
      </c>
      <c r="E17" s="276" t="s">
        <v>466</v>
      </c>
      <c r="F17" s="275" t="s">
        <v>426</v>
      </c>
      <c r="G17" s="277">
        <v>1015</v>
      </c>
      <c r="H17" s="275" t="s">
        <v>429</v>
      </c>
      <c r="I17" s="277">
        <v>3</v>
      </c>
      <c r="J17" s="275"/>
      <c r="K17" s="277" t="s">
        <v>428</v>
      </c>
      <c r="L17" s="277">
        <v>0</v>
      </c>
      <c r="M17" s="277">
        <v>1</v>
      </c>
      <c r="N17" s="284">
        <v>5</v>
      </c>
    </row>
    <row r="18" spans="3:14" ht="13.5" thickBot="1" x14ac:dyDescent="0.25">
      <c r="C18" s="281">
        <v>38179</v>
      </c>
      <c r="D18" s="272" t="s">
        <v>467</v>
      </c>
      <c r="E18" s="273" t="s">
        <v>468</v>
      </c>
      <c r="F18" s="272" t="s">
        <v>426</v>
      </c>
      <c r="G18" s="274">
        <v>1281</v>
      </c>
      <c r="H18" s="272" t="s">
        <v>429</v>
      </c>
      <c r="I18" s="274">
        <v>2</v>
      </c>
      <c r="J18" s="272"/>
      <c r="K18" s="274" t="s">
        <v>428</v>
      </c>
      <c r="L18" s="274">
        <v>1</v>
      </c>
      <c r="M18" s="274">
        <v>4</v>
      </c>
      <c r="N18" s="282">
        <v>7</v>
      </c>
    </row>
    <row r="19" spans="3:14" ht="13.5" thickBot="1" x14ac:dyDescent="0.25">
      <c r="C19" s="283">
        <v>38181</v>
      </c>
      <c r="D19" s="275" t="s">
        <v>469</v>
      </c>
      <c r="E19" s="276" t="s">
        <v>470</v>
      </c>
      <c r="F19" s="275" t="s">
        <v>426</v>
      </c>
      <c r="G19" s="277">
        <v>729</v>
      </c>
      <c r="H19" s="275" t="s">
        <v>429</v>
      </c>
      <c r="I19" s="277">
        <v>2</v>
      </c>
      <c r="J19" s="275"/>
      <c r="K19" s="277" t="s">
        <v>428</v>
      </c>
      <c r="L19" s="277">
        <v>0</v>
      </c>
      <c r="M19" s="277">
        <v>4</v>
      </c>
      <c r="N19" s="284">
        <v>8</v>
      </c>
    </row>
    <row r="20" spans="3:14" ht="13.5" thickBot="1" x14ac:dyDescent="0.25">
      <c r="C20" s="281">
        <v>38183</v>
      </c>
      <c r="D20" s="272" t="s">
        <v>471</v>
      </c>
      <c r="E20" s="273" t="s">
        <v>472</v>
      </c>
      <c r="F20" s="272" t="s">
        <v>426</v>
      </c>
      <c r="G20" s="274">
        <v>796</v>
      </c>
      <c r="H20" s="272" t="s">
        <v>429</v>
      </c>
      <c r="I20" s="274">
        <v>9</v>
      </c>
      <c r="J20" s="272"/>
      <c r="K20" s="274" t="s">
        <v>428</v>
      </c>
      <c r="L20" s="274">
        <v>0</v>
      </c>
      <c r="M20" s="274">
        <v>2</v>
      </c>
      <c r="N20" s="282">
        <v>5</v>
      </c>
    </row>
    <row r="21" spans="3:14" ht="13.5" thickBot="1" x14ac:dyDescent="0.25">
      <c r="C21" s="293">
        <v>38186</v>
      </c>
      <c r="D21" s="294" t="s">
        <v>469</v>
      </c>
      <c r="E21" s="295" t="s">
        <v>473</v>
      </c>
      <c r="F21" s="294" t="s">
        <v>426</v>
      </c>
      <c r="G21" s="296">
        <v>586</v>
      </c>
      <c r="H21" s="294" t="s">
        <v>429</v>
      </c>
      <c r="I21" s="296">
        <v>8</v>
      </c>
      <c r="J21" s="294"/>
      <c r="K21" s="296" t="s">
        <v>428</v>
      </c>
      <c r="L21" s="296">
        <v>1</v>
      </c>
      <c r="M21" s="296">
        <v>4</v>
      </c>
      <c r="N21" s="297">
        <v>4</v>
      </c>
    </row>
    <row r="22" spans="3:14" ht="13.5" thickTop="1" x14ac:dyDescent="0.2">
      <c r="C22" s="303">
        <v>38188</v>
      </c>
      <c r="D22" s="313" t="s">
        <v>450</v>
      </c>
      <c r="E22" s="320" t="s">
        <v>474</v>
      </c>
      <c r="F22" s="313" t="s">
        <v>426</v>
      </c>
      <c r="G22" s="324">
        <v>1152</v>
      </c>
      <c r="H22" s="313" t="s">
        <v>427</v>
      </c>
      <c r="I22" s="324">
        <v>2</v>
      </c>
      <c r="J22" s="313"/>
      <c r="K22" s="324" t="s">
        <v>475</v>
      </c>
      <c r="L22" s="324">
        <v>1</v>
      </c>
      <c r="M22" s="324">
        <v>4</v>
      </c>
      <c r="N22" s="324">
        <v>8</v>
      </c>
    </row>
    <row r="23" spans="3:14" x14ac:dyDescent="0.2">
      <c r="C23" s="305">
        <v>38191</v>
      </c>
      <c r="D23" s="315" t="s">
        <v>476</v>
      </c>
      <c r="E23" s="321" t="s">
        <v>477</v>
      </c>
      <c r="F23" s="315" t="s">
        <v>426</v>
      </c>
      <c r="G23" s="325">
        <v>720</v>
      </c>
      <c r="H23" s="315" t="s">
        <v>429</v>
      </c>
      <c r="I23" s="325">
        <v>2</v>
      </c>
      <c r="J23" s="315"/>
      <c r="K23" s="325" t="s">
        <v>428</v>
      </c>
      <c r="L23" s="325">
        <v>0</v>
      </c>
      <c r="M23" s="325">
        <v>3</v>
      </c>
      <c r="N23" s="325">
        <v>8</v>
      </c>
    </row>
    <row r="24" spans="3:14" x14ac:dyDescent="0.2">
      <c r="C24" s="303">
        <v>38193</v>
      </c>
      <c r="D24" s="313" t="s">
        <v>478</v>
      </c>
      <c r="E24" s="320" t="s">
        <v>479</v>
      </c>
      <c r="F24" s="313" t="s">
        <v>426</v>
      </c>
      <c r="G24" s="324">
        <v>863</v>
      </c>
      <c r="H24" s="313" t="s">
        <v>429</v>
      </c>
      <c r="I24" s="324">
        <v>2</v>
      </c>
      <c r="J24" s="313"/>
      <c r="K24" s="324" t="s">
        <v>428</v>
      </c>
      <c r="L24" s="324">
        <v>0</v>
      </c>
      <c r="M24" s="324">
        <v>2</v>
      </c>
      <c r="N24" s="324">
        <v>8</v>
      </c>
    </row>
    <row r="25" spans="3:14" x14ac:dyDescent="0.2">
      <c r="C25" s="305">
        <v>38196</v>
      </c>
      <c r="D25" s="315" t="s">
        <v>432</v>
      </c>
      <c r="E25" s="321" t="s">
        <v>480</v>
      </c>
      <c r="F25" s="315" t="s">
        <v>426</v>
      </c>
      <c r="G25" s="325">
        <v>432</v>
      </c>
      <c r="H25" s="315" t="s">
        <v>429</v>
      </c>
      <c r="I25" s="325">
        <v>2</v>
      </c>
      <c r="J25" s="315" t="s">
        <v>434</v>
      </c>
      <c r="K25" s="325" t="s">
        <v>428</v>
      </c>
      <c r="L25" s="325">
        <v>1</v>
      </c>
      <c r="M25" s="325">
        <v>4</v>
      </c>
      <c r="N25" s="325">
        <v>8</v>
      </c>
    </row>
    <row r="26" spans="3:14" x14ac:dyDescent="0.2">
      <c r="C26" s="303">
        <v>38199</v>
      </c>
      <c r="D26" s="313" t="s">
        <v>481</v>
      </c>
      <c r="E26" s="320" t="s">
        <v>482</v>
      </c>
      <c r="F26" s="313" t="s">
        <v>426</v>
      </c>
      <c r="G26" s="324">
        <v>812</v>
      </c>
      <c r="H26" s="313" t="s">
        <v>429</v>
      </c>
      <c r="I26" s="324">
        <v>2</v>
      </c>
      <c r="J26" s="313"/>
      <c r="K26" s="324" t="s">
        <v>428</v>
      </c>
      <c r="L26" s="324">
        <v>1</v>
      </c>
      <c r="M26" s="324">
        <v>4</v>
      </c>
      <c r="N26" s="324">
        <v>7</v>
      </c>
    </row>
    <row r="27" spans="3:14" x14ac:dyDescent="0.2">
      <c r="C27" s="305">
        <v>38204</v>
      </c>
      <c r="D27" s="315" t="s">
        <v>483</v>
      </c>
      <c r="E27" s="321" t="s">
        <v>484</v>
      </c>
      <c r="F27" s="315" t="s">
        <v>426</v>
      </c>
      <c r="G27" s="325">
        <v>493</v>
      </c>
      <c r="H27" s="315" t="s">
        <v>429</v>
      </c>
      <c r="I27" s="325">
        <v>3</v>
      </c>
      <c r="J27" s="315"/>
      <c r="K27" s="325" t="s">
        <v>428</v>
      </c>
      <c r="L27" s="325">
        <v>1</v>
      </c>
      <c r="M27" s="325">
        <v>5</v>
      </c>
      <c r="N27" s="325">
        <v>7</v>
      </c>
    </row>
    <row r="28" spans="3:14" ht="13.5" thickBot="1" x14ac:dyDescent="0.25">
      <c r="C28" s="303">
        <v>38207</v>
      </c>
      <c r="D28" s="313" t="s">
        <v>444</v>
      </c>
      <c r="E28" s="320" t="s">
        <v>485</v>
      </c>
      <c r="F28" s="313" t="s">
        <v>426</v>
      </c>
      <c r="G28" s="324">
        <v>1606</v>
      </c>
      <c r="H28" s="313" t="s">
        <v>427</v>
      </c>
      <c r="I28" s="324">
        <v>3</v>
      </c>
      <c r="J28" s="313"/>
      <c r="K28" s="324" t="s">
        <v>428</v>
      </c>
      <c r="L28" s="324">
        <v>0</v>
      </c>
      <c r="M28" s="324">
        <v>4</v>
      </c>
      <c r="N28" s="324">
        <v>9</v>
      </c>
    </row>
    <row r="29" spans="3:14" ht="14.25" thickTop="1" thickBot="1" x14ac:dyDescent="0.25">
      <c r="C29" s="311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31"/>
    </row>
    <row r="30" spans="3:14" ht="14.25" thickTop="1" thickBot="1" x14ac:dyDescent="0.25">
      <c r="C30" s="308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28"/>
    </row>
    <row r="31" spans="3:14" ht="13.5" thickBot="1" x14ac:dyDescent="0.25">
      <c r="C31" s="304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28"/>
    </row>
    <row r="32" spans="3:14" ht="13.5" thickBot="1" x14ac:dyDescent="0.25">
      <c r="C32" s="304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28"/>
    </row>
    <row r="33" spans="3:14" ht="15.75" thickBot="1" x14ac:dyDescent="0.25">
      <c r="C33" s="309" t="s">
        <v>486</v>
      </c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28"/>
    </row>
    <row r="34" spans="3:14" ht="13.5" thickBot="1" x14ac:dyDescent="0.25">
      <c r="C34" s="30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28"/>
    </row>
    <row r="35" spans="3:14" ht="13.5" thickBot="1" x14ac:dyDescent="0.25">
      <c r="C35" s="310" t="s">
        <v>435</v>
      </c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28"/>
    </row>
    <row r="36" spans="3:14" ht="13.5" thickBot="1" x14ac:dyDescent="0.25">
      <c r="C36" s="306" t="s">
        <v>416</v>
      </c>
      <c r="D36" s="316" t="s">
        <v>9</v>
      </c>
      <c r="E36" s="316" t="s">
        <v>417</v>
      </c>
      <c r="F36" s="316" t="s">
        <v>37</v>
      </c>
      <c r="G36" s="316" t="s">
        <v>418</v>
      </c>
      <c r="H36" s="316" t="s">
        <v>419</v>
      </c>
      <c r="I36" s="316" t="s">
        <v>420</v>
      </c>
      <c r="J36" s="316" t="s">
        <v>421</v>
      </c>
      <c r="K36" s="316" t="s">
        <v>422</v>
      </c>
      <c r="L36" s="316" t="s">
        <v>423</v>
      </c>
      <c r="M36" s="316" t="s">
        <v>17</v>
      </c>
      <c r="N36" s="329" t="s">
        <v>424</v>
      </c>
    </row>
    <row r="37" spans="3:14" ht="13.5" thickBot="1" x14ac:dyDescent="0.25">
      <c r="C37" s="283">
        <v>37754</v>
      </c>
      <c r="D37" s="275" t="s">
        <v>450</v>
      </c>
      <c r="E37" s="276" t="s">
        <v>487</v>
      </c>
      <c r="F37" s="275" t="s">
        <v>426</v>
      </c>
      <c r="G37" s="277">
        <v>1185</v>
      </c>
      <c r="H37" s="275" t="s">
        <v>438</v>
      </c>
      <c r="I37" s="277">
        <v>7</v>
      </c>
      <c r="J37" s="275"/>
      <c r="K37" s="277" t="s">
        <v>428</v>
      </c>
      <c r="L37" s="277">
        <v>0</v>
      </c>
      <c r="M37" s="277">
        <v>1</v>
      </c>
      <c r="N37" s="284">
        <v>5</v>
      </c>
    </row>
    <row r="38" spans="3:14" ht="13.5" thickBot="1" x14ac:dyDescent="0.25">
      <c r="C38" s="281">
        <v>37756</v>
      </c>
      <c r="D38" s="272" t="s">
        <v>436</v>
      </c>
      <c r="E38" s="273" t="s">
        <v>488</v>
      </c>
      <c r="F38" s="272" t="s">
        <v>426</v>
      </c>
      <c r="G38" s="274">
        <v>1085</v>
      </c>
      <c r="H38" s="272" t="s">
        <v>438</v>
      </c>
      <c r="I38" s="274">
        <v>7</v>
      </c>
      <c r="J38" s="272"/>
      <c r="K38" s="274" t="s">
        <v>428</v>
      </c>
      <c r="L38" s="274">
        <v>0</v>
      </c>
      <c r="M38" s="274">
        <v>2</v>
      </c>
      <c r="N38" s="282">
        <v>7</v>
      </c>
    </row>
    <row r="39" spans="3:14" ht="13.5" thickBot="1" x14ac:dyDescent="0.25">
      <c r="C39" s="283">
        <v>37759</v>
      </c>
      <c r="D39" s="275" t="s">
        <v>425</v>
      </c>
      <c r="E39" s="276" t="s">
        <v>489</v>
      </c>
      <c r="F39" s="275" t="s">
        <v>426</v>
      </c>
      <c r="G39" s="277">
        <v>710</v>
      </c>
      <c r="H39" s="275" t="s">
        <v>438</v>
      </c>
      <c r="I39" s="277">
        <v>9</v>
      </c>
      <c r="J39" s="275"/>
      <c r="K39" s="277" t="s">
        <v>428</v>
      </c>
      <c r="L39" s="277">
        <v>0</v>
      </c>
      <c r="M39" s="277">
        <v>1</v>
      </c>
      <c r="N39" s="284">
        <v>5</v>
      </c>
    </row>
    <row r="40" spans="3:14" ht="13.5" thickBot="1" x14ac:dyDescent="0.25">
      <c r="C40" s="281">
        <v>37763</v>
      </c>
      <c r="D40" s="272" t="s">
        <v>478</v>
      </c>
      <c r="E40" s="273" t="s">
        <v>490</v>
      </c>
      <c r="F40" s="272" t="s">
        <v>426</v>
      </c>
      <c r="G40" s="274">
        <v>1257</v>
      </c>
      <c r="H40" s="272" t="s">
        <v>438</v>
      </c>
      <c r="I40" s="274">
        <v>7</v>
      </c>
      <c r="J40" s="272"/>
      <c r="K40" s="274" t="s">
        <v>428</v>
      </c>
      <c r="L40" s="274">
        <v>1</v>
      </c>
      <c r="M40" s="274">
        <v>3</v>
      </c>
      <c r="N40" s="282">
        <v>6</v>
      </c>
    </row>
    <row r="41" spans="3:14" ht="13.5" thickBot="1" x14ac:dyDescent="0.25">
      <c r="C41" s="283">
        <v>37766</v>
      </c>
      <c r="D41" s="275" t="s">
        <v>491</v>
      </c>
      <c r="E41" s="276" t="s">
        <v>492</v>
      </c>
      <c r="F41" s="275" t="s">
        <v>426</v>
      </c>
      <c r="G41" s="277">
        <v>1687</v>
      </c>
      <c r="H41" s="275" t="s">
        <v>438</v>
      </c>
      <c r="I41" s="277">
        <v>7</v>
      </c>
      <c r="J41" s="275"/>
      <c r="K41" s="277" t="s">
        <v>428</v>
      </c>
      <c r="L41" s="277">
        <v>0</v>
      </c>
      <c r="M41" s="277">
        <v>1</v>
      </c>
      <c r="N41" s="284">
        <v>6</v>
      </c>
    </row>
    <row r="42" spans="3:14" ht="13.5" thickBot="1" x14ac:dyDescent="0.25">
      <c r="C42" s="281">
        <v>37770</v>
      </c>
      <c r="D42" s="272" t="s">
        <v>467</v>
      </c>
      <c r="E42" s="273" t="s">
        <v>493</v>
      </c>
      <c r="F42" s="272" t="s">
        <v>426</v>
      </c>
      <c r="G42" s="274">
        <v>1450</v>
      </c>
      <c r="H42" s="272" t="s">
        <v>438</v>
      </c>
      <c r="I42" s="274">
        <v>6</v>
      </c>
      <c r="J42" s="272"/>
      <c r="K42" s="274" t="s">
        <v>428</v>
      </c>
      <c r="L42" s="274">
        <v>0</v>
      </c>
      <c r="M42" s="274">
        <v>1</v>
      </c>
      <c r="N42" s="282">
        <v>6</v>
      </c>
    </row>
    <row r="43" spans="3:14" ht="13.5" thickBot="1" x14ac:dyDescent="0.25">
      <c r="C43" s="283">
        <v>37773</v>
      </c>
      <c r="D43" s="275" t="s">
        <v>483</v>
      </c>
      <c r="E43" s="276" t="s">
        <v>494</v>
      </c>
      <c r="F43" s="275" t="s">
        <v>426</v>
      </c>
      <c r="G43" s="277">
        <v>1819</v>
      </c>
      <c r="H43" s="275" t="s">
        <v>438</v>
      </c>
      <c r="I43" s="277">
        <v>8</v>
      </c>
      <c r="J43" s="275"/>
      <c r="K43" s="277" t="s">
        <v>475</v>
      </c>
      <c r="L43" s="277">
        <v>0</v>
      </c>
      <c r="M43" s="277">
        <v>2</v>
      </c>
      <c r="N43" s="284">
        <v>6</v>
      </c>
    </row>
    <row r="44" spans="3:14" ht="13.5" thickBot="1" x14ac:dyDescent="0.25">
      <c r="C44" s="281">
        <v>37777</v>
      </c>
      <c r="D44" s="272" t="s">
        <v>495</v>
      </c>
      <c r="E44" s="273" t="s">
        <v>496</v>
      </c>
      <c r="F44" s="272" t="s">
        <v>426</v>
      </c>
      <c r="G44" s="274">
        <v>1229</v>
      </c>
      <c r="H44" s="272" t="s">
        <v>438</v>
      </c>
      <c r="I44" s="274">
        <v>6</v>
      </c>
      <c r="J44" s="272"/>
      <c r="K44" s="274" t="s">
        <v>428</v>
      </c>
      <c r="L44" s="274">
        <v>0</v>
      </c>
      <c r="M44" s="274">
        <v>1</v>
      </c>
      <c r="N44" s="282">
        <v>6</v>
      </c>
    </row>
    <row r="45" spans="3:14" ht="13.5" thickBot="1" x14ac:dyDescent="0.25">
      <c r="C45" s="283">
        <v>37780</v>
      </c>
      <c r="D45" s="275" t="s">
        <v>432</v>
      </c>
      <c r="E45" s="276" t="s">
        <v>497</v>
      </c>
      <c r="F45" s="275" t="s">
        <v>426</v>
      </c>
      <c r="G45" s="277">
        <v>1686</v>
      </c>
      <c r="H45" s="275" t="s">
        <v>438</v>
      </c>
      <c r="I45" s="277">
        <v>8</v>
      </c>
      <c r="J45" s="275"/>
      <c r="K45" s="277" t="s">
        <v>428</v>
      </c>
      <c r="L45" s="277">
        <v>0</v>
      </c>
      <c r="M45" s="277">
        <v>1</v>
      </c>
      <c r="N45" s="284">
        <v>2</v>
      </c>
    </row>
    <row r="46" spans="3:14" ht="13.5" thickBot="1" x14ac:dyDescent="0.25">
      <c r="C46" s="281">
        <v>37782</v>
      </c>
      <c r="D46" s="272" t="s">
        <v>454</v>
      </c>
      <c r="E46" s="273" t="s">
        <v>498</v>
      </c>
      <c r="F46" s="272" t="s">
        <v>426</v>
      </c>
      <c r="G46" s="274">
        <v>1473</v>
      </c>
      <c r="H46" s="272" t="s">
        <v>438</v>
      </c>
      <c r="I46" s="274">
        <v>8</v>
      </c>
      <c r="J46" s="272"/>
      <c r="K46" s="274" t="s">
        <v>428</v>
      </c>
      <c r="L46" s="274">
        <v>0</v>
      </c>
      <c r="M46" s="274">
        <v>2</v>
      </c>
      <c r="N46" s="282">
        <v>7</v>
      </c>
    </row>
    <row r="47" spans="3:14" ht="13.5" thickBot="1" x14ac:dyDescent="0.25">
      <c r="C47" s="283">
        <v>37784</v>
      </c>
      <c r="D47" s="275" t="s">
        <v>471</v>
      </c>
      <c r="E47" s="276" t="s">
        <v>499</v>
      </c>
      <c r="F47" s="275" t="s">
        <v>426</v>
      </c>
      <c r="G47" s="277">
        <v>1383</v>
      </c>
      <c r="H47" s="275" t="s">
        <v>438</v>
      </c>
      <c r="I47" s="277">
        <v>9</v>
      </c>
      <c r="J47" s="275"/>
      <c r="K47" s="277" t="s">
        <v>428</v>
      </c>
      <c r="L47" s="277">
        <v>0</v>
      </c>
      <c r="M47" s="277">
        <v>5</v>
      </c>
      <c r="N47" s="284">
        <v>5</v>
      </c>
    </row>
    <row r="48" spans="3:14" ht="13.5" thickBot="1" x14ac:dyDescent="0.25">
      <c r="C48" s="281">
        <v>37787</v>
      </c>
      <c r="D48" s="272" t="s">
        <v>452</v>
      </c>
      <c r="E48" s="273" t="s">
        <v>500</v>
      </c>
      <c r="F48" s="272" t="s">
        <v>426</v>
      </c>
      <c r="G48" s="274">
        <v>1165</v>
      </c>
      <c r="H48" s="272" t="s">
        <v>438</v>
      </c>
      <c r="I48" s="274">
        <v>8</v>
      </c>
      <c r="J48" s="272"/>
      <c r="K48" s="274" t="s">
        <v>428</v>
      </c>
      <c r="L48" s="274">
        <v>0</v>
      </c>
      <c r="M48" s="274">
        <v>3</v>
      </c>
      <c r="N48" s="282">
        <v>6</v>
      </c>
    </row>
    <row r="49" spans="3:14" ht="13.5" thickBot="1" x14ac:dyDescent="0.25">
      <c r="C49" s="283">
        <v>37801</v>
      </c>
      <c r="D49" s="275" t="s">
        <v>476</v>
      </c>
      <c r="E49" s="276" t="s">
        <v>501</v>
      </c>
      <c r="F49" s="275" t="s">
        <v>426</v>
      </c>
      <c r="G49" s="277">
        <v>834</v>
      </c>
      <c r="H49" s="275" t="s">
        <v>438</v>
      </c>
      <c r="I49" s="277">
        <v>8</v>
      </c>
      <c r="J49" s="275"/>
      <c r="K49" s="277" t="s">
        <v>428</v>
      </c>
      <c r="L49" s="277">
        <v>0</v>
      </c>
      <c r="M49" s="277">
        <v>2</v>
      </c>
      <c r="N49" s="284">
        <v>6</v>
      </c>
    </row>
    <row r="50" spans="3:14" ht="13.5" thickBot="1" x14ac:dyDescent="0.25">
      <c r="C50" s="281">
        <v>37803</v>
      </c>
      <c r="D50" s="272" t="s">
        <v>425</v>
      </c>
      <c r="E50" s="273" t="s">
        <v>502</v>
      </c>
      <c r="F50" s="272" t="s">
        <v>426</v>
      </c>
      <c r="G50" s="274">
        <v>602</v>
      </c>
      <c r="H50" s="272" t="s">
        <v>438</v>
      </c>
      <c r="I50" s="274">
        <v>8</v>
      </c>
      <c r="J50" s="272"/>
      <c r="K50" s="274" t="s">
        <v>428</v>
      </c>
      <c r="L50" s="274">
        <v>1</v>
      </c>
      <c r="M50" s="274">
        <v>7</v>
      </c>
      <c r="N50" s="282">
        <v>8</v>
      </c>
    </row>
    <row r="51" spans="3:14" ht="13.5" thickBot="1" x14ac:dyDescent="0.25">
      <c r="C51" s="283">
        <v>37805</v>
      </c>
      <c r="D51" s="275" t="s">
        <v>459</v>
      </c>
      <c r="E51" s="276" t="s">
        <v>503</v>
      </c>
      <c r="F51" s="275" t="s">
        <v>426</v>
      </c>
      <c r="G51" s="277">
        <v>1122</v>
      </c>
      <c r="H51" s="275" t="s">
        <v>438</v>
      </c>
      <c r="I51" s="277">
        <v>8</v>
      </c>
      <c r="J51" s="275"/>
      <c r="K51" s="277" t="s">
        <v>428</v>
      </c>
      <c r="L51" s="277">
        <v>1</v>
      </c>
      <c r="M51" s="277">
        <v>5</v>
      </c>
      <c r="N51" s="284">
        <v>6</v>
      </c>
    </row>
    <row r="52" spans="3:14" ht="13.5" thickBot="1" x14ac:dyDescent="0.25">
      <c r="C52" s="281">
        <v>37808</v>
      </c>
      <c r="D52" s="272" t="s">
        <v>446</v>
      </c>
      <c r="E52" s="273" t="s">
        <v>504</v>
      </c>
      <c r="F52" s="272" t="s">
        <v>426</v>
      </c>
      <c r="G52" s="274">
        <v>908</v>
      </c>
      <c r="H52" s="272" t="s">
        <v>438</v>
      </c>
      <c r="I52" s="274">
        <v>8</v>
      </c>
      <c r="J52" s="272"/>
      <c r="K52" s="274" t="s">
        <v>428</v>
      </c>
      <c r="L52" s="274">
        <v>0</v>
      </c>
      <c r="M52" s="274">
        <v>4</v>
      </c>
      <c r="N52" s="282">
        <v>5</v>
      </c>
    </row>
    <row r="53" spans="3:14" ht="13.5" thickBot="1" x14ac:dyDescent="0.25">
      <c r="C53" s="283">
        <v>37810</v>
      </c>
      <c r="D53" s="275" t="s">
        <v>505</v>
      </c>
      <c r="E53" s="276" t="s">
        <v>506</v>
      </c>
      <c r="F53" s="275" t="s">
        <v>426</v>
      </c>
      <c r="G53" s="277">
        <v>823</v>
      </c>
      <c r="H53" s="275" t="s">
        <v>438</v>
      </c>
      <c r="I53" s="277">
        <v>8</v>
      </c>
      <c r="J53" s="275"/>
      <c r="K53" s="277" t="s">
        <v>428</v>
      </c>
      <c r="L53" s="277">
        <v>0</v>
      </c>
      <c r="M53" s="277">
        <v>5</v>
      </c>
      <c r="N53" s="284">
        <v>6</v>
      </c>
    </row>
    <row r="54" spans="3:14" ht="13.5" thickBot="1" x14ac:dyDescent="0.25">
      <c r="C54" s="281">
        <v>37812</v>
      </c>
      <c r="D54" s="272" t="s">
        <v>430</v>
      </c>
      <c r="E54" s="273" t="s">
        <v>507</v>
      </c>
      <c r="F54" s="272" t="s">
        <v>426</v>
      </c>
      <c r="G54" s="274">
        <v>968</v>
      </c>
      <c r="H54" s="272" t="s">
        <v>438</v>
      </c>
      <c r="I54" s="274">
        <v>8</v>
      </c>
      <c r="J54" s="272"/>
      <c r="K54" s="274" t="s">
        <v>428</v>
      </c>
      <c r="L54" s="274">
        <v>0</v>
      </c>
      <c r="M54" s="274">
        <v>6</v>
      </c>
      <c r="N54" s="282">
        <v>7</v>
      </c>
    </row>
    <row r="55" spans="3:14" ht="13.5" thickBot="1" x14ac:dyDescent="0.25">
      <c r="C55" s="293">
        <v>37815</v>
      </c>
      <c r="D55" s="294" t="s">
        <v>439</v>
      </c>
      <c r="E55" s="295" t="s">
        <v>508</v>
      </c>
      <c r="F55" s="294" t="s">
        <v>426</v>
      </c>
      <c r="G55" s="296">
        <v>1422</v>
      </c>
      <c r="H55" s="294" t="s">
        <v>438</v>
      </c>
      <c r="I55" s="296">
        <v>8</v>
      </c>
      <c r="J55" s="294"/>
      <c r="K55" s="296" t="s">
        <v>428</v>
      </c>
      <c r="L55" s="296">
        <v>0</v>
      </c>
      <c r="M55" s="296">
        <v>3</v>
      </c>
      <c r="N55" s="297">
        <v>7</v>
      </c>
    </row>
    <row r="56" spans="3:14" ht="13.5" thickTop="1" x14ac:dyDescent="0.2">
      <c r="C56" s="303">
        <v>37817</v>
      </c>
      <c r="D56" s="313" t="s">
        <v>450</v>
      </c>
      <c r="E56" s="320" t="s">
        <v>509</v>
      </c>
      <c r="F56" s="313" t="s">
        <v>426</v>
      </c>
      <c r="G56" s="324">
        <v>2231</v>
      </c>
      <c r="H56" s="313" t="s">
        <v>438</v>
      </c>
      <c r="I56" s="324">
        <v>8</v>
      </c>
      <c r="J56" s="313"/>
      <c r="K56" s="324" t="s">
        <v>428</v>
      </c>
      <c r="L56" s="324">
        <v>0</v>
      </c>
      <c r="M56" s="324">
        <v>4</v>
      </c>
      <c r="N56" s="324">
        <v>4</v>
      </c>
    </row>
    <row r="57" spans="3:14" ht="13.5" thickBot="1" x14ac:dyDescent="0.25">
      <c r="C57" s="305">
        <v>37819</v>
      </c>
      <c r="D57" s="315" t="s">
        <v>461</v>
      </c>
      <c r="E57" s="321" t="s">
        <v>510</v>
      </c>
      <c r="F57" s="315" t="s">
        <v>426</v>
      </c>
      <c r="G57" s="325">
        <v>1422</v>
      </c>
      <c r="H57" s="315" t="s">
        <v>438</v>
      </c>
      <c r="I57" s="325">
        <v>8</v>
      </c>
      <c r="J57" s="315"/>
      <c r="K57" s="325" t="s">
        <v>475</v>
      </c>
      <c r="L57" s="325">
        <v>2</v>
      </c>
      <c r="M57" s="325">
        <v>7</v>
      </c>
      <c r="N57" s="325">
        <v>7</v>
      </c>
    </row>
    <row r="58" spans="3:14" ht="14.25" thickTop="1" thickBot="1" x14ac:dyDescent="0.25">
      <c r="C58" s="312">
        <v>37824</v>
      </c>
      <c r="D58" s="319" t="s">
        <v>511</v>
      </c>
      <c r="E58" s="323" t="s">
        <v>512</v>
      </c>
      <c r="F58" s="319" t="s">
        <v>426</v>
      </c>
      <c r="G58" s="327">
        <v>1074</v>
      </c>
      <c r="H58" s="319" t="s">
        <v>438</v>
      </c>
      <c r="I58" s="327">
        <v>2</v>
      </c>
      <c r="J58" s="319" t="s">
        <v>434</v>
      </c>
      <c r="K58" s="327" t="s">
        <v>428</v>
      </c>
      <c r="L58" s="327">
        <v>3</v>
      </c>
      <c r="M58" s="327">
        <v>9</v>
      </c>
      <c r="N58" s="332">
        <v>9</v>
      </c>
    </row>
    <row r="59" spans="3:14" ht="14.25" thickTop="1" thickBot="1" x14ac:dyDescent="0.25">
      <c r="C59" s="283">
        <v>37826</v>
      </c>
      <c r="D59" s="275" t="s">
        <v>456</v>
      </c>
      <c r="E59" s="276" t="s">
        <v>513</v>
      </c>
      <c r="F59" s="275" t="s">
        <v>426</v>
      </c>
      <c r="G59" s="277">
        <v>2250</v>
      </c>
      <c r="H59" s="275" t="s">
        <v>438</v>
      </c>
      <c r="I59" s="277">
        <v>3</v>
      </c>
      <c r="J59" s="275"/>
      <c r="K59" s="277" t="s">
        <v>428</v>
      </c>
      <c r="L59" s="277">
        <v>1</v>
      </c>
      <c r="M59" s="277">
        <v>3</v>
      </c>
      <c r="N59" s="284">
        <v>6</v>
      </c>
    </row>
    <row r="60" spans="3:14" ht="13.5" thickBot="1" x14ac:dyDescent="0.25">
      <c r="C60" s="281">
        <v>37829</v>
      </c>
      <c r="D60" s="272" t="s">
        <v>505</v>
      </c>
      <c r="E60" s="273" t="s">
        <v>514</v>
      </c>
      <c r="F60" s="272" t="s">
        <v>426</v>
      </c>
      <c r="G60" s="274">
        <v>1085</v>
      </c>
      <c r="H60" s="272" t="s">
        <v>438</v>
      </c>
      <c r="I60" s="274">
        <v>3</v>
      </c>
      <c r="J60" s="272"/>
      <c r="K60" s="274" t="s">
        <v>428</v>
      </c>
      <c r="L60" s="274">
        <v>1</v>
      </c>
      <c r="M60" s="274">
        <v>5</v>
      </c>
      <c r="N60" s="282">
        <v>6</v>
      </c>
    </row>
    <row r="61" spans="3:14" ht="13.5" thickBot="1" x14ac:dyDescent="0.25">
      <c r="C61" s="283">
        <v>37831</v>
      </c>
      <c r="D61" s="275" t="s">
        <v>444</v>
      </c>
      <c r="E61" s="276" t="s">
        <v>515</v>
      </c>
      <c r="F61" s="275" t="s">
        <v>426</v>
      </c>
      <c r="G61" s="277">
        <v>1589</v>
      </c>
      <c r="H61" s="275" t="s">
        <v>438</v>
      </c>
      <c r="I61" s="277">
        <v>8</v>
      </c>
      <c r="J61" s="275" t="s">
        <v>434</v>
      </c>
      <c r="K61" s="277" t="s">
        <v>428</v>
      </c>
      <c r="L61" s="277">
        <v>0</v>
      </c>
      <c r="M61" s="277">
        <v>7</v>
      </c>
      <c r="N61" s="284">
        <v>7</v>
      </c>
    </row>
    <row r="62" spans="3:14" ht="13.5" thickBot="1" x14ac:dyDescent="0.25">
      <c r="C62" s="281">
        <v>37843</v>
      </c>
      <c r="D62" s="272" t="s">
        <v>454</v>
      </c>
      <c r="E62" s="273" t="s">
        <v>516</v>
      </c>
      <c r="F62" s="272" t="s">
        <v>426</v>
      </c>
      <c r="G62" s="274">
        <v>2065</v>
      </c>
      <c r="H62" s="272" t="s">
        <v>438</v>
      </c>
      <c r="I62" s="274">
        <v>3</v>
      </c>
      <c r="J62" s="272"/>
      <c r="K62" s="274" t="s">
        <v>428</v>
      </c>
      <c r="L62" s="274">
        <v>0</v>
      </c>
      <c r="M62" s="274">
        <v>3</v>
      </c>
      <c r="N62" s="282">
        <v>7</v>
      </c>
    </row>
    <row r="63" spans="3:14" ht="13.5" thickBot="1" x14ac:dyDescent="0.25">
      <c r="C63" s="304"/>
      <c r="D63" s="314"/>
      <c r="E63" s="314"/>
      <c r="F63" s="314"/>
      <c r="G63" s="314"/>
      <c r="H63" s="314"/>
      <c r="I63" s="314"/>
      <c r="J63" s="314"/>
      <c r="K63" s="314"/>
      <c r="L63" s="314"/>
      <c r="M63" s="314"/>
      <c r="N63" s="328"/>
    </row>
    <row r="64" spans="3:14" ht="13.5" thickBot="1" x14ac:dyDescent="0.25">
      <c r="C64" s="304"/>
      <c r="D64" s="314"/>
      <c r="E64" s="314"/>
      <c r="F64" s="314"/>
      <c r="G64" s="314"/>
      <c r="H64" s="314"/>
      <c r="I64" s="314"/>
      <c r="J64" s="314"/>
      <c r="K64" s="314"/>
      <c r="L64" s="314"/>
      <c r="M64" s="314"/>
      <c r="N64" s="328"/>
    </row>
    <row r="65" spans="3:14" ht="13.5" thickBot="1" x14ac:dyDescent="0.25">
      <c r="C65" s="304"/>
      <c r="D65" s="314"/>
      <c r="E65" s="314"/>
      <c r="F65" s="314"/>
      <c r="G65" s="314"/>
      <c r="H65" s="314"/>
      <c r="I65" s="314"/>
      <c r="J65" s="314"/>
      <c r="K65" s="314"/>
      <c r="L65" s="314"/>
      <c r="M65" s="314"/>
      <c r="N65" s="328"/>
    </row>
    <row r="66" spans="3:14" ht="15.75" thickBot="1" x14ac:dyDescent="0.25">
      <c r="C66" s="309" t="s">
        <v>520</v>
      </c>
      <c r="D66" s="314"/>
      <c r="E66" s="314"/>
      <c r="F66" s="314"/>
      <c r="G66" s="314"/>
      <c r="H66" s="314"/>
      <c r="I66" s="314"/>
      <c r="J66" s="314"/>
      <c r="K66" s="314"/>
      <c r="L66" s="314"/>
      <c r="M66" s="314"/>
      <c r="N66" s="328"/>
    </row>
    <row r="67" spans="3:14" ht="13.5" thickBot="1" x14ac:dyDescent="0.25">
      <c r="C67" s="30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28"/>
    </row>
    <row r="68" spans="3:14" ht="13.5" thickBot="1" x14ac:dyDescent="0.25">
      <c r="C68" s="310" t="s">
        <v>435</v>
      </c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28"/>
    </row>
    <row r="69" spans="3:14" ht="13.5" thickBot="1" x14ac:dyDescent="0.25">
      <c r="C69" s="306" t="s">
        <v>416</v>
      </c>
      <c r="D69" s="316" t="s">
        <v>9</v>
      </c>
      <c r="E69" s="316" t="s">
        <v>417</v>
      </c>
      <c r="F69" s="316" t="s">
        <v>37</v>
      </c>
      <c r="G69" s="316" t="s">
        <v>418</v>
      </c>
      <c r="H69" s="316" t="s">
        <v>419</v>
      </c>
      <c r="I69" s="316" t="s">
        <v>420</v>
      </c>
      <c r="J69" s="316" t="s">
        <v>421</v>
      </c>
      <c r="K69" s="316" t="s">
        <v>422</v>
      </c>
      <c r="L69" s="316" t="s">
        <v>423</v>
      </c>
      <c r="M69" s="316" t="s">
        <v>17</v>
      </c>
      <c r="N69" s="329" t="s">
        <v>424</v>
      </c>
    </row>
    <row r="70" spans="3:14" ht="13.5" thickBot="1" x14ac:dyDescent="0.25">
      <c r="C70" s="283">
        <v>37392</v>
      </c>
      <c r="D70" s="275" t="s">
        <v>478</v>
      </c>
      <c r="E70" s="276" t="s">
        <v>521</v>
      </c>
      <c r="F70" s="275" t="s">
        <v>426</v>
      </c>
      <c r="G70" s="277">
        <v>1820</v>
      </c>
      <c r="H70" s="275" t="s">
        <v>438</v>
      </c>
      <c r="I70" s="277">
        <v>2</v>
      </c>
      <c r="J70" s="275"/>
      <c r="K70" s="277" t="s">
        <v>428</v>
      </c>
      <c r="L70" s="277">
        <v>1</v>
      </c>
      <c r="M70" s="277">
        <v>5</v>
      </c>
      <c r="N70" s="284">
        <v>8</v>
      </c>
    </row>
    <row r="71" spans="3:14" ht="13.5" thickBot="1" x14ac:dyDescent="0.25">
      <c r="C71" s="281">
        <v>37395</v>
      </c>
      <c r="D71" s="272" t="s">
        <v>476</v>
      </c>
      <c r="E71" s="273" t="s">
        <v>522</v>
      </c>
      <c r="F71" s="272" t="s">
        <v>426</v>
      </c>
      <c r="G71" s="274">
        <v>852</v>
      </c>
      <c r="H71" s="272" t="s">
        <v>438</v>
      </c>
      <c r="I71" s="274">
        <v>2</v>
      </c>
      <c r="J71" s="272"/>
      <c r="K71" s="274" t="s">
        <v>428</v>
      </c>
      <c r="L71" s="274">
        <v>1</v>
      </c>
      <c r="M71" s="274">
        <v>6</v>
      </c>
      <c r="N71" s="282">
        <v>7</v>
      </c>
    </row>
    <row r="72" spans="3:14" ht="13.5" thickBot="1" x14ac:dyDescent="0.25">
      <c r="C72" s="283">
        <v>37399</v>
      </c>
      <c r="D72" s="275" t="s">
        <v>436</v>
      </c>
      <c r="E72" s="276" t="s">
        <v>523</v>
      </c>
      <c r="F72" s="275" t="s">
        <v>426</v>
      </c>
      <c r="G72" s="277">
        <v>1668</v>
      </c>
      <c r="H72" s="275" t="s">
        <v>438</v>
      </c>
      <c r="I72" s="277">
        <v>2</v>
      </c>
      <c r="J72" s="275"/>
      <c r="K72" s="277" t="s">
        <v>428</v>
      </c>
      <c r="L72" s="277">
        <v>1</v>
      </c>
      <c r="M72" s="277">
        <v>4</v>
      </c>
      <c r="N72" s="284">
        <v>8</v>
      </c>
    </row>
    <row r="73" spans="3:14" ht="13.5" thickBot="1" x14ac:dyDescent="0.25">
      <c r="C73" s="281">
        <v>37402</v>
      </c>
      <c r="D73" s="272" t="s">
        <v>467</v>
      </c>
      <c r="E73" s="273" t="s">
        <v>524</v>
      </c>
      <c r="F73" s="272" t="s">
        <v>426</v>
      </c>
      <c r="G73" s="274">
        <v>1095</v>
      </c>
      <c r="H73" s="272" t="s">
        <v>438</v>
      </c>
      <c r="I73" s="274">
        <v>2</v>
      </c>
      <c r="J73" s="272"/>
      <c r="K73" s="274" t="s">
        <v>428</v>
      </c>
      <c r="L73" s="274">
        <v>1</v>
      </c>
      <c r="M73" s="274">
        <v>4</v>
      </c>
      <c r="N73" s="282">
        <v>7</v>
      </c>
    </row>
    <row r="74" spans="3:14" ht="13.5" thickBot="1" x14ac:dyDescent="0.25">
      <c r="C74" s="283">
        <v>37406</v>
      </c>
      <c r="D74" s="275" t="s">
        <v>430</v>
      </c>
      <c r="E74" s="276" t="s">
        <v>525</v>
      </c>
      <c r="F74" s="275" t="s">
        <v>426</v>
      </c>
      <c r="G74" s="277">
        <v>1301</v>
      </c>
      <c r="H74" s="275" t="s">
        <v>438</v>
      </c>
      <c r="I74" s="277">
        <v>2</v>
      </c>
      <c r="J74" s="275"/>
      <c r="K74" s="277" t="s">
        <v>428</v>
      </c>
      <c r="L74" s="277">
        <v>1</v>
      </c>
      <c r="M74" s="277">
        <v>5</v>
      </c>
      <c r="N74" s="284">
        <v>8</v>
      </c>
    </row>
    <row r="75" spans="3:14" ht="13.5" thickBot="1" x14ac:dyDescent="0.25">
      <c r="C75" s="281">
        <v>37409</v>
      </c>
      <c r="D75" s="272" t="s">
        <v>446</v>
      </c>
      <c r="E75" s="273" t="s">
        <v>526</v>
      </c>
      <c r="F75" s="272" t="s">
        <v>426</v>
      </c>
      <c r="G75" s="274">
        <v>1171</v>
      </c>
      <c r="H75" s="272" t="s">
        <v>438</v>
      </c>
      <c r="I75" s="274">
        <v>7</v>
      </c>
      <c r="J75" s="272"/>
      <c r="K75" s="274" t="s">
        <v>428</v>
      </c>
      <c r="L75" s="274">
        <v>0</v>
      </c>
      <c r="M75" s="274">
        <v>2</v>
      </c>
      <c r="N75" s="282">
        <v>7</v>
      </c>
    </row>
    <row r="76" spans="3:14" ht="13.5" thickBot="1" x14ac:dyDescent="0.25">
      <c r="C76" s="283">
        <v>37411</v>
      </c>
      <c r="D76" s="275" t="s">
        <v>454</v>
      </c>
      <c r="E76" s="276" t="s">
        <v>527</v>
      </c>
      <c r="F76" s="275" t="s">
        <v>426</v>
      </c>
      <c r="G76" s="277">
        <v>1425</v>
      </c>
      <c r="H76" s="275" t="s">
        <v>438</v>
      </c>
      <c r="I76" s="277">
        <v>7</v>
      </c>
      <c r="J76" s="275" t="s">
        <v>434</v>
      </c>
      <c r="K76" s="277" t="s">
        <v>475</v>
      </c>
      <c r="L76" s="277">
        <v>0</v>
      </c>
      <c r="M76" s="277">
        <v>4</v>
      </c>
      <c r="N76" s="284">
        <v>5</v>
      </c>
    </row>
    <row r="77" spans="3:14" ht="13.5" thickBot="1" x14ac:dyDescent="0.25">
      <c r="C77" s="281">
        <v>37413</v>
      </c>
      <c r="D77" s="272" t="s">
        <v>495</v>
      </c>
      <c r="E77" s="273" t="s">
        <v>528</v>
      </c>
      <c r="F77" s="272" t="s">
        <v>426</v>
      </c>
      <c r="G77" s="274">
        <v>839</v>
      </c>
      <c r="H77" s="272" t="s">
        <v>438</v>
      </c>
      <c r="I77" s="274">
        <v>2</v>
      </c>
      <c r="J77" s="272"/>
      <c r="K77" s="274" t="s">
        <v>428</v>
      </c>
      <c r="L77" s="274">
        <v>0</v>
      </c>
      <c r="M77" s="274">
        <v>5</v>
      </c>
      <c r="N77" s="282">
        <v>8</v>
      </c>
    </row>
    <row r="78" spans="3:14" ht="13.5" thickBot="1" x14ac:dyDescent="0.25">
      <c r="C78" s="283">
        <v>37415</v>
      </c>
      <c r="D78" s="275" t="s">
        <v>439</v>
      </c>
      <c r="E78" s="276" t="s">
        <v>529</v>
      </c>
      <c r="F78" s="275" t="s">
        <v>426</v>
      </c>
      <c r="G78" s="277">
        <v>831</v>
      </c>
      <c r="H78" s="275" t="s">
        <v>438</v>
      </c>
      <c r="I78" s="277">
        <v>2</v>
      </c>
      <c r="J78" s="275" t="s">
        <v>517</v>
      </c>
      <c r="K78" s="277" t="s">
        <v>530</v>
      </c>
      <c r="L78" s="277">
        <v>1</v>
      </c>
      <c r="M78" s="277">
        <v>7</v>
      </c>
      <c r="N78" s="284">
        <v>7</v>
      </c>
    </row>
    <row r="79" spans="3:14" ht="13.5" thickBot="1" x14ac:dyDescent="0.25">
      <c r="C79" s="281">
        <v>37420</v>
      </c>
      <c r="D79" s="272" t="s">
        <v>459</v>
      </c>
      <c r="E79" s="273" t="s">
        <v>531</v>
      </c>
      <c r="F79" s="272" t="s">
        <v>426</v>
      </c>
      <c r="G79" s="274">
        <v>1112</v>
      </c>
      <c r="H79" s="272" t="s">
        <v>438</v>
      </c>
      <c r="I79" s="274">
        <v>2</v>
      </c>
      <c r="J79" s="272"/>
      <c r="K79" s="274" t="s">
        <v>428</v>
      </c>
      <c r="L79" s="274">
        <v>0</v>
      </c>
      <c r="M79" s="274">
        <v>8</v>
      </c>
      <c r="N79" s="282">
        <v>9</v>
      </c>
    </row>
    <row r="80" spans="3:14" ht="13.5" thickBot="1" x14ac:dyDescent="0.25">
      <c r="C80" s="283">
        <v>37422</v>
      </c>
      <c r="D80" s="275" t="s">
        <v>532</v>
      </c>
      <c r="E80" s="276" t="s">
        <v>533</v>
      </c>
      <c r="F80" s="275" t="s">
        <v>426</v>
      </c>
      <c r="G80" s="277">
        <v>521</v>
      </c>
      <c r="H80" s="275" t="s">
        <v>438</v>
      </c>
      <c r="I80" s="277">
        <v>2</v>
      </c>
      <c r="J80" s="275"/>
      <c r="K80" s="277" t="s">
        <v>428</v>
      </c>
      <c r="L80" s="277">
        <v>0</v>
      </c>
      <c r="M80" s="277">
        <v>3</v>
      </c>
      <c r="N80" s="284">
        <v>7</v>
      </c>
    </row>
    <row r="81" spans="3:14" ht="13.5" thickBot="1" x14ac:dyDescent="0.25">
      <c r="C81" s="281">
        <v>37425</v>
      </c>
      <c r="D81" s="272" t="s">
        <v>491</v>
      </c>
      <c r="E81" s="273" t="s">
        <v>534</v>
      </c>
      <c r="F81" s="272" t="s">
        <v>426</v>
      </c>
      <c r="G81" s="274">
        <v>1068</v>
      </c>
      <c r="H81" s="272" t="s">
        <v>438</v>
      </c>
      <c r="I81" s="274">
        <v>3</v>
      </c>
      <c r="J81" s="272"/>
      <c r="K81" s="274" t="s">
        <v>428</v>
      </c>
      <c r="L81" s="274">
        <v>1</v>
      </c>
      <c r="M81" s="274">
        <v>4</v>
      </c>
      <c r="N81" s="282">
        <v>8</v>
      </c>
    </row>
    <row r="82" spans="3:14" ht="13.5" thickBot="1" x14ac:dyDescent="0.25">
      <c r="C82" s="283">
        <v>37439</v>
      </c>
      <c r="D82" s="275" t="s">
        <v>456</v>
      </c>
      <c r="E82" s="276" t="s">
        <v>535</v>
      </c>
      <c r="F82" s="275" t="s">
        <v>426</v>
      </c>
      <c r="G82" s="277">
        <v>1602</v>
      </c>
      <c r="H82" s="275" t="s">
        <v>438</v>
      </c>
      <c r="I82" s="277">
        <v>3</v>
      </c>
      <c r="J82" s="275"/>
      <c r="K82" s="277" t="s">
        <v>428</v>
      </c>
      <c r="L82" s="277">
        <v>1</v>
      </c>
      <c r="M82" s="277">
        <v>2</v>
      </c>
      <c r="N82" s="284">
        <v>7</v>
      </c>
    </row>
    <row r="83" spans="3:14" ht="13.5" thickBot="1" x14ac:dyDescent="0.25">
      <c r="C83" s="281">
        <v>37441</v>
      </c>
      <c r="D83" s="272" t="s">
        <v>450</v>
      </c>
      <c r="E83" s="273" t="s">
        <v>536</v>
      </c>
      <c r="F83" s="272" t="s">
        <v>426</v>
      </c>
      <c r="G83" s="274">
        <v>1403</v>
      </c>
      <c r="H83" s="272" t="s">
        <v>438</v>
      </c>
      <c r="I83" s="274">
        <v>7</v>
      </c>
      <c r="J83" s="272"/>
      <c r="K83" s="274" t="s">
        <v>428</v>
      </c>
      <c r="L83" s="274">
        <v>0</v>
      </c>
      <c r="M83" s="274">
        <v>3</v>
      </c>
      <c r="N83" s="282">
        <v>7</v>
      </c>
    </row>
    <row r="84" spans="3:14" ht="13.5" thickBot="1" x14ac:dyDescent="0.25">
      <c r="C84" s="283">
        <v>37444</v>
      </c>
      <c r="D84" s="275" t="s">
        <v>452</v>
      </c>
      <c r="E84" s="276" t="s">
        <v>537</v>
      </c>
      <c r="F84" s="275" t="s">
        <v>426</v>
      </c>
      <c r="G84" s="277">
        <v>1089</v>
      </c>
      <c r="H84" s="275"/>
      <c r="I84" s="277">
        <v>12</v>
      </c>
      <c r="J84" s="275"/>
      <c r="K84" s="277" t="s">
        <v>428</v>
      </c>
      <c r="L84" s="277">
        <v>1</v>
      </c>
      <c r="M84" s="277">
        <v>2</v>
      </c>
      <c r="N84" s="284">
        <v>7</v>
      </c>
    </row>
    <row r="85" spans="3:14" ht="13.5" thickBot="1" x14ac:dyDescent="0.25">
      <c r="C85" s="281">
        <v>37448</v>
      </c>
      <c r="D85" s="272" t="s">
        <v>444</v>
      </c>
      <c r="E85" s="273" t="s">
        <v>538</v>
      </c>
      <c r="F85" s="272" t="s">
        <v>426</v>
      </c>
      <c r="G85" s="274">
        <v>1541</v>
      </c>
      <c r="H85" s="272"/>
      <c r="I85" s="274">
        <v>11</v>
      </c>
      <c r="J85" s="272"/>
      <c r="K85" s="274" t="s">
        <v>475</v>
      </c>
      <c r="L85" s="274">
        <v>0</v>
      </c>
      <c r="M85" s="274">
        <v>4</v>
      </c>
      <c r="N85" s="282">
        <v>8</v>
      </c>
    </row>
    <row r="86" spans="3:14" ht="13.5" thickBot="1" x14ac:dyDescent="0.25">
      <c r="C86" s="283">
        <v>37451</v>
      </c>
      <c r="D86" s="275" t="s">
        <v>461</v>
      </c>
      <c r="E86" s="276" t="s">
        <v>539</v>
      </c>
      <c r="F86" s="275" t="s">
        <v>426</v>
      </c>
      <c r="G86" s="277">
        <v>1213</v>
      </c>
      <c r="H86" s="275" t="s">
        <v>438</v>
      </c>
      <c r="I86" s="277">
        <v>7</v>
      </c>
      <c r="J86" s="275"/>
      <c r="K86" s="277" t="s">
        <v>428</v>
      </c>
      <c r="L86" s="277">
        <v>1</v>
      </c>
      <c r="M86" s="277">
        <v>3</v>
      </c>
      <c r="N86" s="284">
        <v>7</v>
      </c>
    </row>
    <row r="87" spans="3:14" ht="13.5" thickBot="1" x14ac:dyDescent="0.25">
      <c r="C87" s="281">
        <v>37453</v>
      </c>
      <c r="D87" s="272" t="s">
        <v>430</v>
      </c>
      <c r="E87" s="273" t="s">
        <v>540</v>
      </c>
      <c r="F87" s="272" t="s">
        <v>426</v>
      </c>
      <c r="G87" s="274">
        <v>1297</v>
      </c>
      <c r="H87" s="272" t="s">
        <v>438</v>
      </c>
      <c r="I87" s="274">
        <v>7</v>
      </c>
      <c r="J87" s="272"/>
      <c r="K87" s="274" t="s">
        <v>428</v>
      </c>
      <c r="L87" s="274">
        <v>1</v>
      </c>
      <c r="M87" s="274">
        <v>4</v>
      </c>
      <c r="N87" s="282">
        <v>8</v>
      </c>
    </row>
    <row r="88" spans="3:14" ht="13.5" thickBot="1" x14ac:dyDescent="0.25">
      <c r="C88" s="283">
        <v>37455</v>
      </c>
      <c r="D88" s="275" t="s">
        <v>471</v>
      </c>
      <c r="E88" s="276" t="s">
        <v>541</v>
      </c>
      <c r="F88" s="275" t="s">
        <v>426</v>
      </c>
      <c r="G88" s="277">
        <v>539</v>
      </c>
      <c r="H88" s="275" t="s">
        <v>438</v>
      </c>
      <c r="I88" s="277">
        <v>7</v>
      </c>
      <c r="J88" s="275"/>
      <c r="K88" s="277" t="s">
        <v>428</v>
      </c>
      <c r="L88" s="277">
        <v>0</v>
      </c>
      <c r="M88" s="277">
        <v>3</v>
      </c>
      <c r="N88" s="284">
        <v>6</v>
      </c>
    </row>
    <row r="89" spans="3:14" ht="13.5" thickBot="1" x14ac:dyDescent="0.25">
      <c r="C89" s="281">
        <v>37458</v>
      </c>
      <c r="D89" s="272" t="s">
        <v>542</v>
      </c>
      <c r="E89" s="273" t="s">
        <v>543</v>
      </c>
      <c r="F89" s="272" t="s">
        <v>426</v>
      </c>
      <c r="G89" s="274">
        <v>1015</v>
      </c>
      <c r="H89" s="272" t="s">
        <v>438</v>
      </c>
      <c r="I89" s="274">
        <v>7</v>
      </c>
      <c r="J89" s="272"/>
      <c r="K89" s="274" t="s">
        <v>428</v>
      </c>
      <c r="L89" s="274">
        <v>1</v>
      </c>
      <c r="M89" s="274">
        <v>4</v>
      </c>
      <c r="N89" s="282">
        <v>6</v>
      </c>
    </row>
    <row r="90" spans="3:14" ht="13.5" thickBot="1" x14ac:dyDescent="0.25">
      <c r="C90" s="283">
        <v>37462</v>
      </c>
      <c r="D90" s="275" t="s">
        <v>454</v>
      </c>
      <c r="E90" s="276" t="s">
        <v>544</v>
      </c>
      <c r="F90" s="275" t="s">
        <v>426</v>
      </c>
      <c r="G90" s="277">
        <v>1638</v>
      </c>
      <c r="H90" s="275" t="s">
        <v>438</v>
      </c>
      <c r="I90" s="277">
        <v>7</v>
      </c>
      <c r="J90" s="275"/>
      <c r="K90" s="277" t="s">
        <v>428</v>
      </c>
      <c r="L90" s="277">
        <v>1</v>
      </c>
      <c r="M90" s="277">
        <v>1</v>
      </c>
      <c r="N90" s="284">
        <v>5</v>
      </c>
    </row>
    <row r="91" spans="3:14" ht="13.5" thickBot="1" x14ac:dyDescent="0.25">
      <c r="C91" s="285">
        <v>37467</v>
      </c>
      <c r="D91" s="286" t="s">
        <v>511</v>
      </c>
      <c r="E91" s="287" t="s">
        <v>545</v>
      </c>
      <c r="F91" s="286" t="s">
        <v>426</v>
      </c>
      <c r="G91" s="288">
        <v>1347</v>
      </c>
      <c r="H91" s="286" t="s">
        <v>438</v>
      </c>
      <c r="I91" s="288">
        <v>7</v>
      </c>
      <c r="J91" s="286"/>
      <c r="K91" s="288" t="s">
        <v>428</v>
      </c>
      <c r="L91" s="288">
        <v>0</v>
      </c>
      <c r="M91" s="288">
        <v>2</v>
      </c>
      <c r="N91" s="289">
        <v>5</v>
      </c>
    </row>
    <row r="92" spans="3:14" ht="13.5" thickTop="1" x14ac:dyDescent="0.2">
      <c r="C92" s="305">
        <v>37469</v>
      </c>
      <c r="D92" s="315" t="s">
        <v>436</v>
      </c>
      <c r="E92" s="321" t="s">
        <v>546</v>
      </c>
      <c r="F92" s="315" t="s">
        <v>426</v>
      </c>
      <c r="G92" s="325">
        <v>1194</v>
      </c>
      <c r="H92" s="315" t="s">
        <v>438</v>
      </c>
      <c r="I92" s="325">
        <v>3</v>
      </c>
      <c r="J92" s="315"/>
      <c r="K92" s="325" t="s">
        <v>428</v>
      </c>
      <c r="L92" s="325">
        <v>1</v>
      </c>
      <c r="M92" s="325">
        <v>7</v>
      </c>
      <c r="N92" s="325">
        <v>8</v>
      </c>
    </row>
    <row r="93" spans="3:14" ht="13.5" thickBot="1" x14ac:dyDescent="0.25">
      <c r="C93" s="303">
        <v>37472</v>
      </c>
      <c r="D93" s="313" t="s">
        <v>444</v>
      </c>
      <c r="E93" s="320" t="s">
        <v>547</v>
      </c>
      <c r="F93" s="313" t="s">
        <v>426</v>
      </c>
      <c r="G93" s="324">
        <v>1701</v>
      </c>
      <c r="H93" s="313" t="s">
        <v>438</v>
      </c>
      <c r="I93" s="324">
        <v>3</v>
      </c>
      <c r="J93" s="313"/>
      <c r="K93" s="324" t="s">
        <v>428</v>
      </c>
      <c r="L93" s="324">
        <v>0</v>
      </c>
      <c r="M93" s="324">
        <v>2</v>
      </c>
      <c r="N93" s="324">
        <v>7</v>
      </c>
    </row>
    <row r="94" spans="3:14" ht="14.25" thickTop="1" thickBot="1" x14ac:dyDescent="0.25">
      <c r="C94" s="307">
        <v>37476</v>
      </c>
      <c r="D94" s="317" t="s">
        <v>450</v>
      </c>
      <c r="E94" s="322" t="s">
        <v>548</v>
      </c>
      <c r="F94" s="317" t="s">
        <v>426</v>
      </c>
      <c r="G94" s="326">
        <v>1570</v>
      </c>
      <c r="H94" s="317" t="s">
        <v>438</v>
      </c>
      <c r="I94" s="326">
        <v>7</v>
      </c>
      <c r="J94" s="317"/>
      <c r="K94" s="326" t="s">
        <v>428</v>
      </c>
      <c r="L94" s="326">
        <v>0</v>
      </c>
      <c r="M94" s="326">
        <v>4</v>
      </c>
      <c r="N94" s="330">
        <v>6</v>
      </c>
    </row>
    <row r="95" spans="3:14" ht="14.25" thickTop="1" thickBot="1" x14ac:dyDescent="0.25">
      <c r="C95" s="281">
        <v>37479</v>
      </c>
      <c r="D95" s="272" t="s">
        <v>483</v>
      </c>
      <c r="E95" s="273" t="s">
        <v>549</v>
      </c>
      <c r="F95" s="272" t="s">
        <v>426</v>
      </c>
      <c r="G95" s="274">
        <v>1508</v>
      </c>
      <c r="H95" s="272" t="s">
        <v>438</v>
      </c>
      <c r="I95" s="274">
        <v>8</v>
      </c>
      <c r="J95" s="272"/>
      <c r="K95" s="274" t="s">
        <v>428</v>
      </c>
      <c r="L95" s="274">
        <v>1</v>
      </c>
      <c r="M95" s="274">
        <v>4</v>
      </c>
      <c r="N95" s="282">
        <v>6</v>
      </c>
    </row>
    <row r="96" spans="3:14" ht="13.5" thickBot="1" x14ac:dyDescent="0.25">
      <c r="C96" s="283">
        <v>37483</v>
      </c>
      <c r="D96" s="275" t="s">
        <v>495</v>
      </c>
      <c r="E96" s="276" t="s">
        <v>550</v>
      </c>
      <c r="F96" s="275" t="s">
        <v>426</v>
      </c>
      <c r="G96" s="277">
        <v>1370</v>
      </c>
      <c r="H96" s="275" t="s">
        <v>438</v>
      </c>
      <c r="I96" s="277">
        <v>8</v>
      </c>
      <c r="J96" s="275"/>
      <c r="K96" s="277" t="s">
        <v>428</v>
      </c>
      <c r="L96" s="277">
        <v>0</v>
      </c>
      <c r="M96" s="277">
        <v>2</v>
      </c>
      <c r="N96" s="284">
        <v>5</v>
      </c>
    </row>
    <row r="97" spans="3:14" ht="13.5" thickBot="1" x14ac:dyDescent="0.25">
      <c r="C97" s="285">
        <v>37484</v>
      </c>
      <c r="D97" s="286" t="s">
        <v>452</v>
      </c>
      <c r="E97" s="287" t="s">
        <v>551</v>
      </c>
      <c r="F97" s="286" t="s">
        <v>426</v>
      </c>
      <c r="G97" s="288">
        <v>1179</v>
      </c>
      <c r="H97" s="286" t="s">
        <v>438</v>
      </c>
      <c r="I97" s="288">
        <v>8</v>
      </c>
      <c r="J97" s="286"/>
      <c r="K97" s="288" t="s">
        <v>552</v>
      </c>
      <c r="L97" s="288">
        <v>0</v>
      </c>
      <c r="M97" s="288">
        <v>5</v>
      </c>
      <c r="N97" s="289">
        <v>6</v>
      </c>
    </row>
    <row r="98" spans="3:14" ht="13.5" thickTop="1" x14ac:dyDescent="0.2">
      <c r="C98" s="305">
        <v>37486</v>
      </c>
      <c r="D98" s="315" t="s">
        <v>432</v>
      </c>
      <c r="E98" s="321" t="s">
        <v>553</v>
      </c>
      <c r="F98" s="315" t="s">
        <v>426</v>
      </c>
      <c r="G98" s="325">
        <v>1699</v>
      </c>
      <c r="H98" s="315" t="s">
        <v>438</v>
      </c>
      <c r="I98" s="325">
        <v>8</v>
      </c>
      <c r="J98" s="315"/>
      <c r="K98" s="325" t="s">
        <v>428</v>
      </c>
      <c r="L98" s="325">
        <v>1</v>
      </c>
      <c r="M98" s="325">
        <v>5</v>
      </c>
      <c r="N98" s="325">
        <v>6</v>
      </c>
    </row>
    <row r="99" spans="3:14" x14ac:dyDescent="0.2">
      <c r="C99" s="290"/>
    </row>
    <row r="100" spans="3:14" x14ac:dyDescent="0.2">
      <c r="C100" s="290"/>
    </row>
    <row r="101" spans="3:14" ht="13.5" thickBot="1" x14ac:dyDescent="0.25">
      <c r="C101" s="292" t="s">
        <v>435</v>
      </c>
    </row>
    <row r="102" spans="3:14" ht="14.25" thickTop="1" thickBot="1" x14ac:dyDescent="0.25">
      <c r="C102" s="278" t="s">
        <v>416</v>
      </c>
      <c r="D102" s="279" t="s">
        <v>9</v>
      </c>
      <c r="E102" s="279" t="s">
        <v>417</v>
      </c>
      <c r="F102" s="279" t="s">
        <v>37</v>
      </c>
      <c r="G102" s="279" t="s">
        <v>418</v>
      </c>
      <c r="H102" s="279" t="s">
        <v>419</v>
      </c>
      <c r="I102" s="279" t="s">
        <v>420</v>
      </c>
      <c r="J102" s="279" t="s">
        <v>421</v>
      </c>
      <c r="K102" s="279" t="s">
        <v>422</v>
      </c>
      <c r="L102" s="279" t="s">
        <v>423</v>
      </c>
      <c r="M102" s="279" t="s">
        <v>17</v>
      </c>
      <c r="N102" s="280" t="s">
        <v>424</v>
      </c>
    </row>
    <row r="103" spans="3:14" ht="14.25" thickTop="1" thickBot="1" x14ac:dyDescent="0.25">
      <c r="C103" s="281">
        <v>37031</v>
      </c>
      <c r="D103" s="272" t="s">
        <v>557</v>
      </c>
      <c r="E103" s="273" t="s">
        <v>558</v>
      </c>
      <c r="F103" s="272" t="s">
        <v>76</v>
      </c>
      <c r="G103" s="274">
        <v>1244</v>
      </c>
      <c r="H103" s="272" t="s">
        <v>427</v>
      </c>
      <c r="I103" s="274">
        <v>1</v>
      </c>
      <c r="J103" s="272"/>
      <c r="K103" s="274" t="s">
        <v>428</v>
      </c>
      <c r="L103" s="274">
        <v>0</v>
      </c>
      <c r="M103" s="274">
        <v>3</v>
      </c>
      <c r="N103" s="282">
        <v>7</v>
      </c>
    </row>
    <row r="104" spans="3:14" ht="13.5" thickBot="1" x14ac:dyDescent="0.25">
      <c r="C104" s="283">
        <v>37035</v>
      </c>
      <c r="D104" s="275" t="s">
        <v>559</v>
      </c>
      <c r="E104" s="276" t="s">
        <v>560</v>
      </c>
      <c r="F104" s="275" t="s">
        <v>76</v>
      </c>
      <c r="G104" s="277">
        <v>567</v>
      </c>
      <c r="H104" s="275" t="s">
        <v>427</v>
      </c>
      <c r="I104" s="277">
        <v>1</v>
      </c>
      <c r="J104" s="275"/>
      <c r="K104" s="277" t="s">
        <v>428</v>
      </c>
      <c r="L104" s="277">
        <v>1</v>
      </c>
      <c r="M104" s="277">
        <v>5</v>
      </c>
      <c r="N104" s="284">
        <v>7</v>
      </c>
    </row>
    <row r="105" spans="3:14" ht="13.5" thickBot="1" x14ac:dyDescent="0.25">
      <c r="C105" s="281">
        <v>37038</v>
      </c>
      <c r="D105" s="272" t="s">
        <v>561</v>
      </c>
      <c r="E105" s="273" t="s">
        <v>562</v>
      </c>
      <c r="F105" s="272" t="s">
        <v>76</v>
      </c>
      <c r="G105" s="274">
        <v>1057</v>
      </c>
      <c r="H105" s="272" t="s">
        <v>427</v>
      </c>
      <c r="I105" s="274">
        <v>1</v>
      </c>
      <c r="J105" s="272"/>
      <c r="K105" s="274" t="s">
        <v>428</v>
      </c>
      <c r="L105" s="274">
        <v>0</v>
      </c>
      <c r="M105" s="274">
        <v>5</v>
      </c>
      <c r="N105" s="282">
        <v>8</v>
      </c>
    </row>
    <row r="106" spans="3:14" ht="13.5" thickBot="1" x14ac:dyDescent="0.25">
      <c r="C106" s="283">
        <v>37042</v>
      </c>
      <c r="D106" s="275" t="s">
        <v>563</v>
      </c>
      <c r="E106" s="276" t="s">
        <v>564</v>
      </c>
      <c r="F106" s="275" t="s">
        <v>76</v>
      </c>
      <c r="G106" s="277">
        <v>585</v>
      </c>
      <c r="H106" s="275" t="s">
        <v>427</v>
      </c>
      <c r="I106" s="277">
        <v>2</v>
      </c>
      <c r="J106" s="275"/>
      <c r="K106" s="277" t="s">
        <v>552</v>
      </c>
      <c r="L106" s="277">
        <v>1</v>
      </c>
      <c r="M106" s="277">
        <v>7</v>
      </c>
      <c r="N106" s="284">
        <v>7</v>
      </c>
    </row>
    <row r="107" spans="3:14" ht="13.5" thickBot="1" x14ac:dyDescent="0.25">
      <c r="C107" s="281">
        <v>37045</v>
      </c>
      <c r="D107" s="272" t="s">
        <v>565</v>
      </c>
      <c r="E107" s="273" t="s">
        <v>566</v>
      </c>
      <c r="F107" s="272" t="s">
        <v>76</v>
      </c>
      <c r="G107" s="274">
        <v>1221</v>
      </c>
      <c r="H107" s="272" t="s">
        <v>427</v>
      </c>
      <c r="I107" s="274">
        <v>2</v>
      </c>
      <c r="J107" s="272"/>
      <c r="K107" s="274" t="s">
        <v>428</v>
      </c>
      <c r="L107" s="274">
        <v>1</v>
      </c>
      <c r="M107" s="274">
        <v>2</v>
      </c>
      <c r="N107" s="282">
        <v>8</v>
      </c>
    </row>
    <row r="108" spans="3:14" ht="13.5" thickBot="1" x14ac:dyDescent="0.25">
      <c r="C108" s="283">
        <v>37049</v>
      </c>
      <c r="D108" s="275" t="s">
        <v>567</v>
      </c>
      <c r="E108" s="276" t="s">
        <v>568</v>
      </c>
      <c r="F108" s="275" t="s">
        <v>76</v>
      </c>
      <c r="G108" s="277">
        <v>627</v>
      </c>
      <c r="H108" s="275" t="s">
        <v>427</v>
      </c>
      <c r="I108" s="277">
        <v>2</v>
      </c>
      <c r="J108" s="275" t="s">
        <v>434</v>
      </c>
      <c r="K108" s="277" t="s">
        <v>552</v>
      </c>
      <c r="L108" s="277">
        <v>1</v>
      </c>
      <c r="M108" s="277">
        <v>10</v>
      </c>
      <c r="N108" s="284">
        <v>10</v>
      </c>
    </row>
    <row r="109" spans="3:14" ht="13.5" thickBot="1" x14ac:dyDescent="0.25">
      <c r="C109" s="281">
        <v>37052</v>
      </c>
      <c r="D109" s="272" t="s">
        <v>569</v>
      </c>
      <c r="E109" s="273" t="s">
        <v>570</v>
      </c>
      <c r="F109" s="272" t="s">
        <v>76</v>
      </c>
      <c r="G109" s="274">
        <v>513</v>
      </c>
      <c r="H109" s="272" t="s">
        <v>427</v>
      </c>
      <c r="I109" s="274">
        <v>2</v>
      </c>
      <c r="J109" s="272"/>
      <c r="K109" s="274" t="s">
        <v>428</v>
      </c>
      <c r="L109" s="274">
        <v>1</v>
      </c>
      <c r="M109" s="274">
        <v>2</v>
      </c>
      <c r="N109" s="282">
        <v>8</v>
      </c>
    </row>
    <row r="110" spans="3:14" ht="13.5" thickBot="1" x14ac:dyDescent="0.25">
      <c r="C110" s="283">
        <v>37056</v>
      </c>
      <c r="D110" s="275" t="s">
        <v>554</v>
      </c>
      <c r="E110" s="276" t="s">
        <v>571</v>
      </c>
      <c r="F110" s="275" t="s">
        <v>76</v>
      </c>
      <c r="G110" s="277">
        <v>602</v>
      </c>
      <c r="H110" s="275" t="s">
        <v>427</v>
      </c>
      <c r="I110" s="277">
        <v>2</v>
      </c>
      <c r="J110" s="275"/>
      <c r="K110" s="277" t="s">
        <v>428</v>
      </c>
      <c r="L110" s="277">
        <v>2</v>
      </c>
      <c r="M110" s="277">
        <v>7</v>
      </c>
      <c r="N110" s="284">
        <v>8</v>
      </c>
    </row>
    <row r="111" spans="3:14" ht="13.5" thickBot="1" x14ac:dyDescent="0.25">
      <c r="C111" s="281">
        <v>37059</v>
      </c>
      <c r="D111" s="272" t="s">
        <v>572</v>
      </c>
      <c r="E111" s="273" t="s">
        <v>573</v>
      </c>
      <c r="F111" s="272" t="s">
        <v>76</v>
      </c>
      <c r="G111" s="274">
        <v>820</v>
      </c>
      <c r="H111" s="272" t="s">
        <v>427</v>
      </c>
      <c r="I111" s="274">
        <v>2</v>
      </c>
      <c r="J111" s="272" t="s">
        <v>517</v>
      </c>
      <c r="K111" s="274" t="s">
        <v>428</v>
      </c>
      <c r="L111" s="274">
        <v>1</v>
      </c>
      <c r="M111" s="274">
        <v>6</v>
      </c>
      <c r="N111" s="282">
        <v>8</v>
      </c>
    </row>
    <row r="112" spans="3:14" ht="13.5" thickBot="1" x14ac:dyDescent="0.25">
      <c r="C112" s="283">
        <v>37061</v>
      </c>
      <c r="D112" s="275" t="s">
        <v>574</v>
      </c>
      <c r="E112" s="276" t="s">
        <v>575</v>
      </c>
      <c r="F112" s="275" t="s">
        <v>76</v>
      </c>
      <c r="G112" s="277">
        <v>822</v>
      </c>
      <c r="H112" s="275" t="s">
        <v>427</v>
      </c>
      <c r="I112" s="277">
        <v>2</v>
      </c>
      <c r="J112" s="275"/>
      <c r="K112" s="277" t="s">
        <v>428</v>
      </c>
      <c r="L112" s="277">
        <v>2</v>
      </c>
      <c r="M112" s="277">
        <v>6</v>
      </c>
      <c r="N112" s="284">
        <v>9</v>
      </c>
    </row>
    <row r="113" spans="3:14" ht="13.5" thickBot="1" x14ac:dyDescent="0.25">
      <c r="C113" s="281">
        <v>37070</v>
      </c>
      <c r="D113" s="272" t="s">
        <v>576</v>
      </c>
      <c r="E113" s="273" t="s">
        <v>577</v>
      </c>
      <c r="F113" s="272" t="s">
        <v>76</v>
      </c>
      <c r="G113" s="274">
        <v>1972</v>
      </c>
      <c r="H113" s="272" t="s">
        <v>427</v>
      </c>
      <c r="I113" s="274">
        <v>1</v>
      </c>
      <c r="J113" s="272" t="s">
        <v>434</v>
      </c>
      <c r="K113" s="274" t="s">
        <v>552</v>
      </c>
      <c r="L113" s="274">
        <v>0</v>
      </c>
      <c r="M113" s="274">
        <v>6</v>
      </c>
      <c r="N113" s="282">
        <v>10</v>
      </c>
    </row>
    <row r="114" spans="3:14" ht="13.5" thickBot="1" x14ac:dyDescent="0.25">
      <c r="C114" s="283">
        <v>37073</v>
      </c>
      <c r="D114" s="275" t="s">
        <v>578</v>
      </c>
      <c r="E114" s="276" t="s">
        <v>579</v>
      </c>
      <c r="F114" s="275" t="s">
        <v>76</v>
      </c>
      <c r="G114" s="277">
        <v>969</v>
      </c>
      <c r="H114" s="275" t="s">
        <v>427</v>
      </c>
      <c r="I114" s="277">
        <v>1</v>
      </c>
      <c r="J114" s="275"/>
      <c r="K114" s="277" t="s">
        <v>428</v>
      </c>
      <c r="L114" s="277">
        <v>0</v>
      </c>
      <c r="M114" s="277">
        <v>3</v>
      </c>
      <c r="N114" s="284">
        <v>8</v>
      </c>
    </row>
    <row r="115" spans="3:14" ht="13.5" thickBot="1" x14ac:dyDescent="0.25">
      <c r="C115" s="281">
        <v>37075</v>
      </c>
      <c r="D115" s="272" t="s">
        <v>580</v>
      </c>
      <c r="E115" s="273" t="s">
        <v>581</v>
      </c>
      <c r="F115" s="272" t="s">
        <v>76</v>
      </c>
      <c r="G115" s="274">
        <v>1055</v>
      </c>
      <c r="H115" s="272" t="s">
        <v>427</v>
      </c>
      <c r="I115" s="274">
        <v>1</v>
      </c>
      <c r="J115" s="272" t="s">
        <v>517</v>
      </c>
      <c r="K115" s="274" t="s">
        <v>428</v>
      </c>
      <c r="L115" s="274">
        <v>0</v>
      </c>
      <c r="M115" s="274">
        <v>7</v>
      </c>
      <c r="N115" s="282">
        <v>8</v>
      </c>
    </row>
    <row r="116" spans="3:14" ht="13.5" thickBot="1" x14ac:dyDescent="0.25">
      <c r="C116" s="283">
        <v>37079</v>
      </c>
      <c r="D116" s="275" t="s">
        <v>574</v>
      </c>
      <c r="E116" s="276" t="s">
        <v>582</v>
      </c>
      <c r="F116" s="275" t="s">
        <v>76</v>
      </c>
      <c r="G116" s="277">
        <v>502</v>
      </c>
      <c r="H116" s="275" t="s">
        <v>427</v>
      </c>
      <c r="I116" s="277">
        <v>1</v>
      </c>
      <c r="J116" s="275" t="s">
        <v>517</v>
      </c>
      <c r="K116" s="277" t="s">
        <v>428</v>
      </c>
      <c r="L116" s="277">
        <v>1</v>
      </c>
      <c r="M116" s="277">
        <v>5</v>
      </c>
      <c r="N116" s="284">
        <v>9</v>
      </c>
    </row>
    <row r="117" spans="3:14" ht="13.5" thickBot="1" x14ac:dyDescent="0.25">
      <c r="C117" s="281">
        <v>37080</v>
      </c>
      <c r="D117" s="272" t="s">
        <v>583</v>
      </c>
      <c r="E117" s="273" t="s">
        <v>584</v>
      </c>
      <c r="F117" s="272" t="s">
        <v>76</v>
      </c>
      <c r="G117" s="274">
        <v>1183</v>
      </c>
      <c r="H117" s="272" t="s">
        <v>427</v>
      </c>
      <c r="I117" s="274">
        <v>1</v>
      </c>
      <c r="J117" s="272" t="s">
        <v>517</v>
      </c>
      <c r="K117" s="274" t="s">
        <v>530</v>
      </c>
      <c r="L117" s="274">
        <v>2</v>
      </c>
      <c r="M117" s="274">
        <v>8</v>
      </c>
      <c r="N117" s="282">
        <v>9</v>
      </c>
    </row>
    <row r="118" spans="3:14" ht="13.5" thickBot="1" x14ac:dyDescent="0.25">
      <c r="C118" s="283">
        <v>37082</v>
      </c>
      <c r="D118" s="275" t="s">
        <v>585</v>
      </c>
      <c r="E118" s="276" t="s">
        <v>586</v>
      </c>
      <c r="F118" s="275" t="s">
        <v>76</v>
      </c>
      <c r="G118" s="277">
        <v>863</v>
      </c>
      <c r="H118" s="275" t="s">
        <v>427</v>
      </c>
      <c r="I118" s="277">
        <v>1</v>
      </c>
      <c r="J118" s="275"/>
      <c r="K118" s="277" t="s">
        <v>428</v>
      </c>
      <c r="L118" s="277">
        <v>0</v>
      </c>
      <c r="M118" s="277">
        <v>2</v>
      </c>
      <c r="N118" s="284">
        <v>5</v>
      </c>
    </row>
    <row r="119" spans="3:14" ht="13.5" thickBot="1" x14ac:dyDescent="0.25">
      <c r="C119" s="281">
        <v>37084</v>
      </c>
      <c r="D119" s="272" t="s">
        <v>587</v>
      </c>
      <c r="E119" s="273" t="s">
        <v>588</v>
      </c>
      <c r="F119" s="272" t="s">
        <v>76</v>
      </c>
      <c r="G119" s="274">
        <v>1213</v>
      </c>
      <c r="H119" s="272" t="s">
        <v>427</v>
      </c>
      <c r="I119" s="274">
        <v>2</v>
      </c>
      <c r="J119" s="272" t="s">
        <v>434</v>
      </c>
      <c r="K119" s="274" t="s">
        <v>428</v>
      </c>
      <c r="L119" s="274">
        <v>2</v>
      </c>
      <c r="M119" s="274">
        <v>5</v>
      </c>
      <c r="N119" s="282">
        <v>7</v>
      </c>
    </row>
    <row r="120" spans="3:14" ht="13.5" thickBot="1" x14ac:dyDescent="0.25">
      <c r="C120" s="283">
        <v>37089</v>
      </c>
      <c r="D120" s="275" t="s">
        <v>589</v>
      </c>
      <c r="E120" s="276" t="s">
        <v>590</v>
      </c>
      <c r="F120" s="275" t="s">
        <v>76</v>
      </c>
      <c r="G120" s="277">
        <v>724</v>
      </c>
      <c r="H120" s="275" t="s">
        <v>427</v>
      </c>
      <c r="I120" s="277">
        <v>2</v>
      </c>
      <c r="J120" s="275"/>
      <c r="K120" s="277" t="s">
        <v>428</v>
      </c>
      <c r="L120" s="277">
        <v>0</v>
      </c>
      <c r="M120" s="277">
        <v>4</v>
      </c>
      <c r="N120" s="284">
        <v>7</v>
      </c>
    </row>
    <row r="121" spans="3:14" ht="13.5" thickBot="1" x14ac:dyDescent="0.25">
      <c r="C121" s="281">
        <v>37091</v>
      </c>
      <c r="D121" s="272" t="s">
        <v>583</v>
      </c>
      <c r="E121" s="273" t="s">
        <v>591</v>
      </c>
      <c r="F121" s="272" t="s">
        <v>76</v>
      </c>
      <c r="G121" s="274">
        <v>1036</v>
      </c>
      <c r="H121" s="272" t="s">
        <v>427</v>
      </c>
      <c r="I121" s="274">
        <v>2</v>
      </c>
      <c r="J121" s="272"/>
      <c r="K121" s="274" t="s">
        <v>428</v>
      </c>
      <c r="L121" s="274">
        <v>1</v>
      </c>
      <c r="M121" s="274">
        <v>5</v>
      </c>
      <c r="N121" s="282">
        <v>8</v>
      </c>
    </row>
    <row r="122" spans="3:14" ht="13.5" thickBot="1" x14ac:dyDescent="0.25">
      <c r="C122" s="283">
        <v>37093</v>
      </c>
      <c r="D122" s="275" t="s">
        <v>592</v>
      </c>
      <c r="E122" s="276" t="s">
        <v>593</v>
      </c>
      <c r="F122" s="275" t="s">
        <v>76</v>
      </c>
      <c r="G122" s="277">
        <v>438</v>
      </c>
      <c r="H122" s="275" t="s">
        <v>427</v>
      </c>
      <c r="I122" s="277">
        <v>2</v>
      </c>
      <c r="J122" s="275" t="s">
        <v>517</v>
      </c>
      <c r="K122" s="277" t="s">
        <v>428</v>
      </c>
      <c r="L122" s="277">
        <v>0</v>
      </c>
      <c r="M122" s="277">
        <v>6</v>
      </c>
      <c r="N122" s="284">
        <v>8</v>
      </c>
    </row>
    <row r="123" spans="3:14" ht="13.5" thickBot="1" x14ac:dyDescent="0.25">
      <c r="C123" s="281">
        <v>37096</v>
      </c>
      <c r="D123" s="272" t="s">
        <v>594</v>
      </c>
      <c r="E123" s="273" t="s">
        <v>595</v>
      </c>
      <c r="F123" s="272" t="s">
        <v>76</v>
      </c>
      <c r="G123" s="274">
        <v>749</v>
      </c>
      <c r="H123" s="272" t="s">
        <v>427</v>
      </c>
      <c r="I123" s="274">
        <v>2</v>
      </c>
      <c r="J123" s="272"/>
      <c r="K123" s="274" t="s">
        <v>475</v>
      </c>
      <c r="L123" s="274">
        <v>0</v>
      </c>
      <c r="M123" s="274">
        <v>5</v>
      </c>
      <c r="N123" s="282">
        <v>7</v>
      </c>
    </row>
    <row r="124" spans="3:14" ht="13.5" thickBot="1" x14ac:dyDescent="0.25">
      <c r="C124" s="283">
        <v>37098</v>
      </c>
      <c r="D124" s="275" t="s">
        <v>596</v>
      </c>
      <c r="E124" s="276" t="s">
        <v>597</v>
      </c>
      <c r="F124" s="275" t="s">
        <v>76</v>
      </c>
      <c r="G124" s="277">
        <v>1402</v>
      </c>
      <c r="H124" s="275" t="s">
        <v>427</v>
      </c>
      <c r="I124" s="277">
        <v>1</v>
      </c>
      <c r="J124" s="275"/>
      <c r="K124" s="277" t="s">
        <v>428</v>
      </c>
      <c r="L124" s="277">
        <v>1</v>
      </c>
      <c r="M124" s="277">
        <v>2</v>
      </c>
      <c r="N124" s="284">
        <v>7</v>
      </c>
    </row>
    <row r="125" spans="3:14" ht="13.5" thickBot="1" x14ac:dyDescent="0.25">
      <c r="C125" s="281">
        <v>37101</v>
      </c>
      <c r="D125" s="272" t="s">
        <v>598</v>
      </c>
      <c r="E125" s="273" t="s">
        <v>599</v>
      </c>
      <c r="F125" s="272" t="s">
        <v>76</v>
      </c>
      <c r="G125" s="274">
        <v>1115</v>
      </c>
      <c r="H125" s="272" t="s">
        <v>427</v>
      </c>
      <c r="I125" s="274">
        <v>2</v>
      </c>
      <c r="J125" s="272"/>
      <c r="K125" s="274" t="s">
        <v>428</v>
      </c>
      <c r="L125" s="274">
        <v>2</v>
      </c>
      <c r="M125" s="274">
        <v>7</v>
      </c>
      <c r="N125" s="282">
        <v>8</v>
      </c>
    </row>
    <row r="126" spans="3:14" ht="13.5" thickBot="1" x14ac:dyDescent="0.25">
      <c r="C126" s="283">
        <v>37104</v>
      </c>
      <c r="D126" s="275" t="s">
        <v>600</v>
      </c>
      <c r="E126" s="276" t="s">
        <v>601</v>
      </c>
      <c r="F126" s="275" t="s">
        <v>76</v>
      </c>
      <c r="G126" s="277">
        <v>712</v>
      </c>
      <c r="H126" s="275" t="s">
        <v>427</v>
      </c>
      <c r="I126" s="277">
        <v>2</v>
      </c>
      <c r="J126" s="275"/>
      <c r="K126" s="277" t="s">
        <v>428</v>
      </c>
      <c r="L126" s="277">
        <v>0</v>
      </c>
      <c r="M126" s="277">
        <v>4</v>
      </c>
      <c r="N126" s="284">
        <v>6</v>
      </c>
    </row>
    <row r="127" spans="3:14" ht="13.5" thickBot="1" x14ac:dyDescent="0.25">
      <c r="C127" s="281">
        <v>37108</v>
      </c>
      <c r="D127" s="272" t="s">
        <v>555</v>
      </c>
      <c r="E127" s="273" t="s">
        <v>602</v>
      </c>
      <c r="F127" s="272" t="s">
        <v>76</v>
      </c>
      <c r="G127" s="274">
        <v>495</v>
      </c>
      <c r="H127" s="272" t="s">
        <v>427</v>
      </c>
      <c r="I127" s="274">
        <v>1</v>
      </c>
      <c r="J127" s="272"/>
      <c r="K127" s="274" t="s">
        <v>428</v>
      </c>
      <c r="L127" s="274">
        <v>1</v>
      </c>
      <c r="M127" s="274">
        <v>2</v>
      </c>
      <c r="N127" s="282">
        <v>6</v>
      </c>
    </row>
    <row r="128" spans="3:14" ht="13.5" thickBot="1" x14ac:dyDescent="0.25">
      <c r="C128" s="283">
        <v>37110</v>
      </c>
      <c r="D128" s="275" t="s">
        <v>603</v>
      </c>
      <c r="E128" s="276" t="s">
        <v>604</v>
      </c>
      <c r="F128" s="275" t="s">
        <v>76</v>
      </c>
      <c r="G128" s="277">
        <v>541</v>
      </c>
      <c r="H128" s="275" t="s">
        <v>427</v>
      </c>
      <c r="I128" s="277">
        <v>1</v>
      </c>
      <c r="J128" s="275" t="s">
        <v>434</v>
      </c>
      <c r="K128" s="277" t="s">
        <v>428</v>
      </c>
      <c r="L128" s="277">
        <v>2</v>
      </c>
      <c r="M128" s="277">
        <v>10</v>
      </c>
      <c r="N128" s="284">
        <v>9</v>
      </c>
    </row>
    <row r="129" spans="3:14" ht="13.5" thickBot="1" x14ac:dyDescent="0.25">
      <c r="C129" s="281">
        <v>37112</v>
      </c>
      <c r="D129" s="272" t="s">
        <v>556</v>
      </c>
      <c r="E129" s="273" t="s">
        <v>605</v>
      </c>
      <c r="F129" s="272" t="s">
        <v>76</v>
      </c>
      <c r="G129" s="274">
        <v>1248</v>
      </c>
      <c r="H129" s="272" t="s">
        <v>427</v>
      </c>
      <c r="I129" s="274">
        <v>1</v>
      </c>
      <c r="J129" s="272"/>
      <c r="K129" s="274" t="s">
        <v>428</v>
      </c>
      <c r="L129" s="274">
        <v>0</v>
      </c>
      <c r="M129" s="274">
        <v>6</v>
      </c>
      <c r="N129" s="282">
        <v>9</v>
      </c>
    </row>
    <row r="130" spans="3:14" ht="13.5" thickBot="1" x14ac:dyDescent="0.25">
      <c r="C130" s="293">
        <v>37115</v>
      </c>
      <c r="D130" s="294" t="s">
        <v>606</v>
      </c>
      <c r="E130" s="295" t="s">
        <v>607</v>
      </c>
      <c r="F130" s="294" t="s">
        <v>76</v>
      </c>
      <c r="G130" s="296">
        <v>784</v>
      </c>
      <c r="H130" s="294" t="s">
        <v>427</v>
      </c>
      <c r="I130" s="296">
        <v>1</v>
      </c>
      <c r="J130" s="294"/>
      <c r="K130" s="296" t="s">
        <v>428</v>
      </c>
      <c r="L130" s="296">
        <v>0</v>
      </c>
      <c r="M130" s="296">
        <v>3</v>
      </c>
      <c r="N130" s="297">
        <v>6</v>
      </c>
    </row>
    <row r="131" spans="3:14" ht="13.5" thickTop="1" x14ac:dyDescent="0.2">
      <c r="C131" s="290"/>
    </row>
    <row r="133" spans="3:14" x14ac:dyDescent="0.2">
      <c r="C133" s="290"/>
    </row>
    <row r="134" spans="3:14" x14ac:dyDescent="0.2">
      <c r="C134" s="290"/>
    </row>
    <row r="135" spans="3:14" ht="15" x14ac:dyDescent="0.2">
      <c r="C135" s="291" t="s">
        <v>608</v>
      </c>
    </row>
    <row r="136" spans="3:14" x14ac:dyDescent="0.2">
      <c r="C136" s="290"/>
    </row>
    <row r="137" spans="3:14" ht="13.5" thickBot="1" x14ac:dyDescent="0.25">
      <c r="C137" s="292" t="s">
        <v>435</v>
      </c>
    </row>
    <row r="138" spans="3:14" ht="14.25" thickTop="1" thickBot="1" x14ac:dyDescent="0.25">
      <c r="C138" s="278" t="s">
        <v>416</v>
      </c>
      <c r="D138" s="279" t="s">
        <v>9</v>
      </c>
      <c r="E138" s="279" t="s">
        <v>417</v>
      </c>
      <c r="F138" s="279" t="s">
        <v>37</v>
      </c>
      <c r="G138" s="279" t="s">
        <v>418</v>
      </c>
      <c r="H138" s="279" t="s">
        <v>419</v>
      </c>
      <c r="I138" s="279" t="s">
        <v>420</v>
      </c>
      <c r="J138" s="279" t="s">
        <v>421</v>
      </c>
      <c r="K138" s="279" t="s">
        <v>422</v>
      </c>
      <c r="L138" s="279" t="s">
        <v>423</v>
      </c>
      <c r="M138" s="279" t="s">
        <v>17</v>
      </c>
      <c r="N138" s="280" t="s">
        <v>424</v>
      </c>
    </row>
    <row r="139" spans="3:14" ht="14.25" thickTop="1" thickBot="1" x14ac:dyDescent="0.25">
      <c r="C139" s="281">
        <v>36659</v>
      </c>
      <c r="D139" s="272" t="s">
        <v>556</v>
      </c>
      <c r="E139" s="273" t="s">
        <v>451</v>
      </c>
      <c r="F139" s="272" t="s">
        <v>76</v>
      </c>
      <c r="G139" s="274">
        <v>579</v>
      </c>
      <c r="H139" s="272" t="s">
        <v>438</v>
      </c>
      <c r="I139" s="274">
        <v>1</v>
      </c>
      <c r="J139" s="272"/>
      <c r="K139" s="274" t="s">
        <v>428</v>
      </c>
      <c r="L139" s="274">
        <v>0</v>
      </c>
      <c r="M139" s="274">
        <v>4</v>
      </c>
      <c r="N139" s="282">
        <v>8</v>
      </c>
    </row>
    <row r="140" spans="3:14" ht="13.5" thickBot="1" x14ac:dyDescent="0.25">
      <c r="C140" s="283">
        <v>36664</v>
      </c>
      <c r="D140" s="275" t="s">
        <v>594</v>
      </c>
      <c r="E140" s="276" t="s">
        <v>609</v>
      </c>
      <c r="F140" s="275" t="s">
        <v>76</v>
      </c>
      <c r="G140" s="277">
        <v>890</v>
      </c>
      <c r="H140" s="275" t="s">
        <v>438</v>
      </c>
      <c r="I140" s="277">
        <v>1</v>
      </c>
      <c r="J140" s="275"/>
      <c r="K140" s="277" t="s">
        <v>530</v>
      </c>
      <c r="L140" s="277">
        <v>2</v>
      </c>
      <c r="M140" s="277">
        <v>4</v>
      </c>
      <c r="N140" s="284">
        <v>10</v>
      </c>
    </row>
    <row r="141" spans="3:14" ht="13.5" thickBot="1" x14ac:dyDescent="0.25">
      <c r="C141" s="281">
        <v>36666</v>
      </c>
      <c r="D141" s="272" t="s">
        <v>587</v>
      </c>
      <c r="E141" s="273" t="s">
        <v>610</v>
      </c>
      <c r="F141" s="272" t="s">
        <v>76</v>
      </c>
      <c r="G141" s="274">
        <v>1019</v>
      </c>
      <c r="H141" s="272" t="s">
        <v>427</v>
      </c>
      <c r="I141" s="274">
        <v>1</v>
      </c>
      <c r="J141" s="272" t="s">
        <v>434</v>
      </c>
      <c r="K141" s="274" t="s">
        <v>530</v>
      </c>
      <c r="L141" s="274">
        <v>1</v>
      </c>
      <c r="M141" s="274">
        <v>8</v>
      </c>
      <c r="N141" s="282">
        <v>8</v>
      </c>
    </row>
    <row r="142" spans="3:14" ht="13.5" thickBot="1" x14ac:dyDescent="0.25">
      <c r="C142" s="283">
        <v>36669</v>
      </c>
      <c r="D142" s="275" t="s">
        <v>569</v>
      </c>
      <c r="E142" s="276" t="s">
        <v>611</v>
      </c>
      <c r="F142" s="275" t="s">
        <v>76</v>
      </c>
      <c r="G142" s="277">
        <v>336</v>
      </c>
      <c r="H142" s="275" t="s">
        <v>427</v>
      </c>
      <c r="I142" s="277">
        <v>1</v>
      </c>
      <c r="J142" s="275"/>
      <c r="K142" s="277" t="s">
        <v>428</v>
      </c>
      <c r="L142" s="277">
        <v>0</v>
      </c>
      <c r="M142" s="277">
        <v>3</v>
      </c>
      <c r="N142" s="284">
        <v>8</v>
      </c>
    </row>
    <row r="143" spans="3:14" ht="13.5" thickBot="1" x14ac:dyDescent="0.25">
      <c r="C143" s="281">
        <v>36671</v>
      </c>
      <c r="D143" s="272" t="s">
        <v>603</v>
      </c>
      <c r="E143" s="273" t="s">
        <v>612</v>
      </c>
      <c r="F143" s="272" t="s">
        <v>76</v>
      </c>
      <c r="G143" s="274">
        <v>480</v>
      </c>
      <c r="H143" s="272" t="s">
        <v>438</v>
      </c>
      <c r="I143" s="274">
        <v>1</v>
      </c>
      <c r="J143" s="272"/>
      <c r="K143" s="274" t="s">
        <v>428</v>
      </c>
      <c r="L143" s="274">
        <v>0</v>
      </c>
      <c r="M143" s="274">
        <v>0</v>
      </c>
      <c r="N143" s="282">
        <v>7</v>
      </c>
    </row>
    <row r="144" spans="3:14" ht="13.5" thickBot="1" x14ac:dyDescent="0.25">
      <c r="C144" s="283">
        <v>36673</v>
      </c>
      <c r="D144" s="275" t="s">
        <v>583</v>
      </c>
      <c r="E144" s="276" t="s">
        <v>613</v>
      </c>
      <c r="F144" s="275" t="s">
        <v>76</v>
      </c>
      <c r="G144" s="277">
        <v>689</v>
      </c>
      <c r="H144" s="275" t="s">
        <v>438</v>
      </c>
      <c r="I144" s="277">
        <v>1</v>
      </c>
      <c r="J144" s="275"/>
      <c r="K144" s="277" t="s">
        <v>428</v>
      </c>
      <c r="L144" s="277">
        <v>0</v>
      </c>
      <c r="M144" s="277">
        <v>3</v>
      </c>
      <c r="N144" s="284">
        <v>10</v>
      </c>
    </row>
    <row r="145" spans="3:14" ht="13.5" thickBot="1" x14ac:dyDescent="0.25">
      <c r="C145" s="281">
        <v>36678</v>
      </c>
      <c r="D145" s="272" t="s">
        <v>606</v>
      </c>
      <c r="E145" s="273" t="s">
        <v>614</v>
      </c>
      <c r="F145" s="272" t="s">
        <v>76</v>
      </c>
      <c r="G145" s="274">
        <v>1029</v>
      </c>
      <c r="H145" s="272" t="s">
        <v>438</v>
      </c>
      <c r="I145" s="274">
        <v>1</v>
      </c>
      <c r="J145" s="272" t="s">
        <v>517</v>
      </c>
      <c r="K145" s="274" t="s">
        <v>428</v>
      </c>
      <c r="L145" s="274">
        <v>0</v>
      </c>
      <c r="M145" s="274">
        <v>4</v>
      </c>
      <c r="N145" s="282">
        <v>8</v>
      </c>
    </row>
    <row r="146" spans="3:14" ht="13.5" thickBot="1" x14ac:dyDescent="0.25">
      <c r="C146" s="283">
        <v>36681</v>
      </c>
      <c r="D146" s="275" t="s">
        <v>563</v>
      </c>
      <c r="E146" s="276" t="s">
        <v>615</v>
      </c>
      <c r="F146" s="275" t="s">
        <v>76</v>
      </c>
      <c r="G146" s="277">
        <v>358</v>
      </c>
      <c r="H146" s="275" t="s">
        <v>427</v>
      </c>
      <c r="I146" s="277">
        <v>1</v>
      </c>
      <c r="J146" s="275" t="s">
        <v>616</v>
      </c>
      <c r="K146" s="277" t="s">
        <v>428</v>
      </c>
      <c r="L146" s="277">
        <v>4</v>
      </c>
      <c r="M146" s="277">
        <v>8</v>
      </c>
      <c r="N146" s="284">
        <v>9</v>
      </c>
    </row>
    <row r="147" spans="3:14" ht="13.5" thickBot="1" x14ac:dyDescent="0.25">
      <c r="C147" s="281">
        <v>36683</v>
      </c>
      <c r="D147" s="272" t="s">
        <v>572</v>
      </c>
      <c r="E147" s="273" t="s">
        <v>617</v>
      </c>
      <c r="F147" s="272" t="s">
        <v>76</v>
      </c>
      <c r="G147" s="274">
        <v>882</v>
      </c>
      <c r="H147" s="272" t="s">
        <v>427</v>
      </c>
      <c r="I147" s="274">
        <v>1</v>
      </c>
      <c r="J147" s="272"/>
      <c r="K147" s="274" t="s">
        <v>475</v>
      </c>
      <c r="L147" s="274">
        <v>0</v>
      </c>
      <c r="M147" s="274">
        <v>6</v>
      </c>
      <c r="N147" s="282">
        <v>9</v>
      </c>
    </row>
    <row r="148" spans="3:14" ht="13.5" thickBot="1" x14ac:dyDescent="0.25">
      <c r="C148" s="283">
        <v>36687</v>
      </c>
      <c r="D148" s="275" t="s">
        <v>576</v>
      </c>
      <c r="E148" s="276" t="s">
        <v>618</v>
      </c>
      <c r="F148" s="275" t="s">
        <v>76</v>
      </c>
      <c r="G148" s="277">
        <v>885</v>
      </c>
      <c r="H148" s="275" t="s">
        <v>427</v>
      </c>
      <c r="I148" s="277">
        <v>1</v>
      </c>
      <c r="J148" s="275" t="s">
        <v>517</v>
      </c>
      <c r="K148" s="277" t="s">
        <v>428</v>
      </c>
      <c r="L148" s="277">
        <v>2</v>
      </c>
      <c r="M148" s="277">
        <v>4</v>
      </c>
      <c r="N148" s="284">
        <v>8</v>
      </c>
    </row>
    <row r="149" spans="3:14" ht="13.5" thickBot="1" x14ac:dyDescent="0.25">
      <c r="C149" s="281">
        <v>36690</v>
      </c>
      <c r="D149" s="272" t="s">
        <v>585</v>
      </c>
      <c r="E149" s="273" t="s">
        <v>619</v>
      </c>
      <c r="F149" s="272" t="s">
        <v>76</v>
      </c>
      <c r="G149" s="274">
        <v>702</v>
      </c>
      <c r="H149" s="272" t="s">
        <v>438</v>
      </c>
      <c r="I149" s="274">
        <v>1</v>
      </c>
      <c r="J149" s="272"/>
      <c r="K149" s="274" t="s">
        <v>475</v>
      </c>
      <c r="L149" s="274">
        <v>2</v>
      </c>
      <c r="M149" s="274">
        <v>5</v>
      </c>
      <c r="N149" s="282">
        <v>8</v>
      </c>
    </row>
    <row r="150" spans="3:14" ht="13.5" thickBot="1" x14ac:dyDescent="0.25">
      <c r="C150" s="283">
        <v>36692</v>
      </c>
      <c r="D150" s="275" t="s">
        <v>567</v>
      </c>
      <c r="E150" s="276" t="s">
        <v>620</v>
      </c>
      <c r="F150" s="275" t="s">
        <v>76</v>
      </c>
      <c r="G150" s="277">
        <v>302</v>
      </c>
      <c r="H150" s="275" t="s">
        <v>438</v>
      </c>
      <c r="I150" s="277">
        <v>1</v>
      </c>
      <c r="J150" s="275"/>
      <c r="K150" s="277" t="s">
        <v>428</v>
      </c>
      <c r="L150" s="277">
        <v>3</v>
      </c>
      <c r="M150" s="277">
        <v>8</v>
      </c>
      <c r="N150" s="284">
        <v>10</v>
      </c>
    </row>
    <row r="151" spans="3:14" ht="13.5" thickBot="1" x14ac:dyDescent="0.25">
      <c r="C151" s="281">
        <v>36695</v>
      </c>
      <c r="D151" s="272" t="s">
        <v>600</v>
      </c>
      <c r="E151" s="273" t="s">
        <v>621</v>
      </c>
      <c r="F151" s="272" t="s">
        <v>76</v>
      </c>
      <c r="G151" s="274">
        <v>538</v>
      </c>
      <c r="H151" s="272" t="s">
        <v>438</v>
      </c>
      <c r="I151" s="274">
        <v>1</v>
      </c>
      <c r="J151" s="272" t="s">
        <v>517</v>
      </c>
      <c r="K151" s="274" t="s">
        <v>428</v>
      </c>
      <c r="L151" s="274">
        <v>1</v>
      </c>
      <c r="M151" s="274">
        <v>7</v>
      </c>
      <c r="N151" s="282">
        <v>9</v>
      </c>
    </row>
    <row r="152" spans="3:14" ht="13.5" thickBot="1" x14ac:dyDescent="0.25">
      <c r="C152" s="283">
        <v>36697</v>
      </c>
      <c r="D152" s="275" t="s">
        <v>555</v>
      </c>
      <c r="E152" s="276" t="s">
        <v>622</v>
      </c>
      <c r="F152" s="275" t="s">
        <v>76</v>
      </c>
      <c r="G152" s="277">
        <v>730</v>
      </c>
      <c r="H152" s="275" t="s">
        <v>438</v>
      </c>
      <c r="I152" s="277">
        <v>1</v>
      </c>
      <c r="J152" s="275"/>
      <c r="K152" s="277" t="s">
        <v>428</v>
      </c>
      <c r="L152" s="277">
        <v>2</v>
      </c>
      <c r="M152" s="277">
        <v>7</v>
      </c>
      <c r="N152" s="284">
        <v>10</v>
      </c>
    </row>
    <row r="153" spans="3:14" ht="13.5" thickBot="1" x14ac:dyDescent="0.25">
      <c r="C153" s="281">
        <v>36708</v>
      </c>
      <c r="D153" s="272" t="s">
        <v>574</v>
      </c>
      <c r="E153" s="273" t="s">
        <v>623</v>
      </c>
      <c r="F153" s="272" t="s">
        <v>76</v>
      </c>
      <c r="G153" s="274">
        <v>770</v>
      </c>
      <c r="H153" s="272" t="s">
        <v>427</v>
      </c>
      <c r="I153" s="274">
        <v>1</v>
      </c>
      <c r="J153" s="272"/>
      <c r="K153" s="274" t="s">
        <v>624</v>
      </c>
      <c r="L153" s="274">
        <v>2</v>
      </c>
      <c r="M153" s="274">
        <v>8</v>
      </c>
      <c r="N153" s="282">
        <v>7</v>
      </c>
    </row>
    <row r="154" spans="3:14" ht="13.5" thickBot="1" x14ac:dyDescent="0.25">
      <c r="C154" s="283">
        <v>36713</v>
      </c>
      <c r="D154" s="275" t="s">
        <v>557</v>
      </c>
      <c r="E154" s="276" t="s">
        <v>625</v>
      </c>
      <c r="F154" s="275" t="s">
        <v>76</v>
      </c>
      <c r="G154" s="277">
        <v>1450</v>
      </c>
      <c r="H154" s="275" t="s">
        <v>427</v>
      </c>
      <c r="I154" s="277">
        <v>1</v>
      </c>
      <c r="J154" s="275"/>
      <c r="K154" s="277" t="s">
        <v>428</v>
      </c>
      <c r="L154" s="277">
        <v>0</v>
      </c>
      <c r="M154" s="277">
        <v>3</v>
      </c>
      <c r="N154" s="284">
        <v>8</v>
      </c>
    </row>
    <row r="155" spans="3:14" ht="13.5" thickBot="1" x14ac:dyDescent="0.25">
      <c r="C155" s="281">
        <v>36715</v>
      </c>
      <c r="D155" s="272" t="s">
        <v>559</v>
      </c>
      <c r="E155" s="273" t="s">
        <v>626</v>
      </c>
      <c r="F155" s="272" t="s">
        <v>76</v>
      </c>
      <c r="G155" s="274">
        <v>408</v>
      </c>
      <c r="H155" s="272" t="s">
        <v>427</v>
      </c>
      <c r="I155" s="274">
        <v>1</v>
      </c>
      <c r="J155" s="272"/>
      <c r="K155" s="274" t="s">
        <v>428</v>
      </c>
      <c r="L155" s="274">
        <v>1</v>
      </c>
      <c r="M155" s="274">
        <v>5</v>
      </c>
      <c r="N155" s="282">
        <v>10</v>
      </c>
    </row>
    <row r="156" spans="3:14" ht="13.5" thickBot="1" x14ac:dyDescent="0.25">
      <c r="C156" s="283">
        <v>36716</v>
      </c>
      <c r="D156" s="275" t="s">
        <v>555</v>
      </c>
      <c r="E156" s="276" t="s">
        <v>627</v>
      </c>
      <c r="F156" s="275" t="s">
        <v>76</v>
      </c>
      <c r="G156" s="277">
        <v>750</v>
      </c>
      <c r="H156" s="275" t="s">
        <v>427</v>
      </c>
      <c r="I156" s="277">
        <v>1</v>
      </c>
      <c r="J156" s="275"/>
      <c r="K156" s="277" t="s">
        <v>428</v>
      </c>
      <c r="L156" s="277">
        <v>0</v>
      </c>
      <c r="M156" s="277">
        <v>4</v>
      </c>
      <c r="N156" s="284">
        <v>8</v>
      </c>
    </row>
    <row r="157" spans="3:14" ht="13.5" thickBot="1" x14ac:dyDescent="0.25">
      <c r="C157" s="281">
        <v>36718</v>
      </c>
      <c r="D157" s="272" t="s">
        <v>592</v>
      </c>
      <c r="E157" s="273" t="s">
        <v>628</v>
      </c>
      <c r="F157" s="272" t="s">
        <v>76</v>
      </c>
      <c r="G157" s="274">
        <v>1135</v>
      </c>
      <c r="H157" s="272" t="s">
        <v>427</v>
      </c>
      <c r="I157" s="274">
        <v>1</v>
      </c>
      <c r="J157" s="272"/>
      <c r="K157" s="274" t="s">
        <v>428</v>
      </c>
      <c r="L157" s="274">
        <v>0</v>
      </c>
      <c r="M157" s="274">
        <v>3</v>
      </c>
      <c r="N157" s="282">
        <v>8</v>
      </c>
    </row>
    <row r="158" spans="3:14" ht="13.5" thickBot="1" x14ac:dyDescent="0.25">
      <c r="C158" s="283">
        <v>36720</v>
      </c>
      <c r="D158" s="275" t="s">
        <v>596</v>
      </c>
      <c r="E158" s="276" t="s">
        <v>629</v>
      </c>
      <c r="F158" s="275" t="s">
        <v>76</v>
      </c>
      <c r="G158" s="277">
        <v>1025</v>
      </c>
      <c r="H158" s="275" t="s">
        <v>427</v>
      </c>
      <c r="I158" s="277">
        <v>1</v>
      </c>
      <c r="J158" s="275" t="s">
        <v>517</v>
      </c>
      <c r="K158" s="277" t="s">
        <v>428</v>
      </c>
      <c r="L158" s="277">
        <v>0</v>
      </c>
      <c r="M158" s="277">
        <v>6</v>
      </c>
      <c r="N158" s="284">
        <v>7</v>
      </c>
    </row>
    <row r="159" spans="3:14" ht="13.5" thickBot="1" x14ac:dyDescent="0.25">
      <c r="C159" s="281">
        <v>36722</v>
      </c>
      <c r="D159" s="272" t="s">
        <v>589</v>
      </c>
      <c r="E159" s="273" t="s">
        <v>630</v>
      </c>
      <c r="F159" s="272" t="s">
        <v>76</v>
      </c>
      <c r="G159" s="274">
        <v>626</v>
      </c>
      <c r="H159" s="272" t="s">
        <v>427</v>
      </c>
      <c r="I159" s="274">
        <v>1</v>
      </c>
      <c r="J159" s="272"/>
      <c r="K159" s="274" t="s">
        <v>428</v>
      </c>
      <c r="L159" s="274">
        <v>2</v>
      </c>
      <c r="M159" s="274">
        <v>5</v>
      </c>
      <c r="N159" s="282">
        <v>9</v>
      </c>
    </row>
    <row r="160" spans="3:14" ht="13.5" thickBot="1" x14ac:dyDescent="0.25">
      <c r="C160" s="283">
        <v>36725</v>
      </c>
      <c r="D160" s="275" t="s">
        <v>580</v>
      </c>
      <c r="E160" s="276" t="s">
        <v>631</v>
      </c>
      <c r="F160" s="275" t="s">
        <v>76</v>
      </c>
      <c r="G160" s="277">
        <v>513</v>
      </c>
      <c r="H160" s="275" t="s">
        <v>427</v>
      </c>
      <c r="I160" s="277">
        <v>1</v>
      </c>
      <c r="J160" s="275"/>
      <c r="K160" s="277" t="s">
        <v>428</v>
      </c>
      <c r="L160" s="277">
        <v>0</v>
      </c>
      <c r="M160" s="277">
        <v>3</v>
      </c>
      <c r="N160" s="284">
        <v>8</v>
      </c>
    </row>
    <row r="161" spans="3:14" ht="13.5" thickBot="1" x14ac:dyDescent="0.25">
      <c r="C161" s="281">
        <v>36727</v>
      </c>
      <c r="D161" s="272" t="s">
        <v>565</v>
      </c>
      <c r="E161" s="273" t="s">
        <v>632</v>
      </c>
      <c r="F161" s="272" t="s">
        <v>76</v>
      </c>
      <c r="G161" s="274">
        <v>1134</v>
      </c>
      <c r="H161" s="272" t="s">
        <v>427</v>
      </c>
      <c r="I161" s="274">
        <v>1</v>
      </c>
      <c r="J161" s="272"/>
      <c r="K161" s="274" t="s">
        <v>428</v>
      </c>
      <c r="L161" s="274">
        <v>0</v>
      </c>
      <c r="M161" s="274">
        <v>3</v>
      </c>
      <c r="N161" s="282">
        <v>6</v>
      </c>
    </row>
    <row r="162" spans="3:14" ht="13.5" thickBot="1" x14ac:dyDescent="0.25">
      <c r="C162" s="283">
        <v>36732</v>
      </c>
      <c r="D162" s="275" t="s">
        <v>598</v>
      </c>
      <c r="E162" s="276" t="s">
        <v>633</v>
      </c>
      <c r="F162" s="275" t="s">
        <v>76</v>
      </c>
      <c r="G162" s="277">
        <v>940</v>
      </c>
      <c r="H162" s="275" t="s">
        <v>427</v>
      </c>
      <c r="I162" s="277">
        <v>6</v>
      </c>
      <c r="J162" s="275"/>
      <c r="K162" s="277" t="s">
        <v>428</v>
      </c>
      <c r="L162" s="277">
        <v>0</v>
      </c>
      <c r="M162" s="277">
        <v>2</v>
      </c>
      <c r="N162" s="284">
        <v>7</v>
      </c>
    </row>
    <row r="163" spans="3:14" ht="13.5" thickBot="1" x14ac:dyDescent="0.25">
      <c r="C163" s="281">
        <v>36734</v>
      </c>
      <c r="D163" s="272" t="s">
        <v>554</v>
      </c>
      <c r="E163" s="273" t="s">
        <v>634</v>
      </c>
      <c r="F163" s="272" t="s">
        <v>76</v>
      </c>
      <c r="G163" s="274">
        <v>359</v>
      </c>
      <c r="H163" s="272" t="s">
        <v>427</v>
      </c>
      <c r="I163" s="274">
        <v>6</v>
      </c>
      <c r="J163" s="272"/>
      <c r="K163" s="274" t="s">
        <v>428</v>
      </c>
      <c r="L163" s="274">
        <v>2</v>
      </c>
      <c r="M163" s="274">
        <v>5</v>
      </c>
      <c r="N163" s="282">
        <v>8</v>
      </c>
    </row>
    <row r="164" spans="3:14" ht="13.5" thickBot="1" x14ac:dyDescent="0.25">
      <c r="C164" s="283">
        <v>36736</v>
      </c>
      <c r="D164" s="275" t="s">
        <v>578</v>
      </c>
      <c r="E164" s="276" t="s">
        <v>635</v>
      </c>
      <c r="F164" s="275" t="s">
        <v>76</v>
      </c>
      <c r="G164" s="277">
        <v>713</v>
      </c>
      <c r="H164" s="275" t="s">
        <v>427</v>
      </c>
      <c r="I164" s="277">
        <v>1</v>
      </c>
      <c r="J164" s="275" t="s">
        <v>517</v>
      </c>
      <c r="K164" s="277" t="s">
        <v>428</v>
      </c>
      <c r="L164" s="277">
        <v>2</v>
      </c>
      <c r="M164" s="277">
        <v>8</v>
      </c>
      <c r="N164" s="284">
        <v>9</v>
      </c>
    </row>
    <row r="165" spans="3:14" ht="13.5" thickBot="1" x14ac:dyDescent="0.25">
      <c r="C165" s="281">
        <v>36739</v>
      </c>
      <c r="D165" s="272" t="s">
        <v>561</v>
      </c>
      <c r="E165" s="273" t="s">
        <v>636</v>
      </c>
      <c r="F165" s="272" t="s">
        <v>76</v>
      </c>
      <c r="G165" s="274">
        <v>1379</v>
      </c>
      <c r="H165" s="272"/>
      <c r="I165" s="274">
        <v>12</v>
      </c>
      <c r="J165" s="272"/>
      <c r="K165" s="274" t="s">
        <v>428</v>
      </c>
      <c r="L165" s="274">
        <v>1</v>
      </c>
      <c r="M165" s="274">
        <v>4</v>
      </c>
      <c r="N165" s="282">
        <v>7</v>
      </c>
    </row>
    <row r="166" spans="3:14" ht="13.5" thickBot="1" x14ac:dyDescent="0.25">
      <c r="C166" s="293">
        <v>36741</v>
      </c>
      <c r="D166" s="294" t="s">
        <v>563</v>
      </c>
      <c r="E166" s="295" t="s">
        <v>637</v>
      </c>
      <c r="F166" s="294" t="s">
        <v>76</v>
      </c>
      <c r="G166" s="296">
        <v>876</v>
      </c>
      <c r="H166" s="294" t="s">
        <v>427</v>
      </c>
      <c r="I166" s="296">
        <v>1</v>
      </c>
      <c r="J166" s="294"/>
      <c r="K166" s="296" t="s">
        <v>428</v>
      </c>
      <c r="L166" s="296">
        <v>2</v>
      </c>
      <c r="M166" s="296">
        <v>6</v>
      </c>
      <c r="N166" s="297">
        <v>8</v>
      </c>
    </row>
    <row r="167" spans="3:14" ht="13.5" thickTop="1" x14ac:dyDescent="0.2">
      <c r="C167" s="290"/>
    </row>
    <row r="169" spans="3:14" x14ac:dyDescent="0.2">
      <c r="C169" s="290"/>
    </row>
    <row r="170" spans="3:14" x14ac:dyDescent="0.2">
      <c r="C170" s="290"/>
    </row>
    <row r="171" spans="3:14" ht="15" x14ac:dyDescent="0.2">
      <c r="C171" s="291" t="s">
        <v>638</v>
      </c>
    </row>
    <row r="172" spans="3:14" x14ac:dyDescent="0.2">
      <c r="C172" s="290"/>
    </row>
    <row r="173" spans="3:14" ht="13.5" thickBot="1" x14ac:dyDescent="0.25">
      <c r="C173" s="292" t="s">
        <v>435</v>
      </c>
    </row>
    <row r="174" spans="3:14" ht="14.25" thickTop="1" thickBot="1" x14ac:dyDescent="0.25">
      <c r="C174" s="278" t="s">
        <v>416</v>
      </c>
      <c r="D174" s="279" t="s">
        <v>9</v>
      </c>
      <c r="E174" s="279" t="s">
        <v>417</v>
      </c>
      <c r="F174" s="279" t="s">
        <v>37</v>
      </c>
      <c r="G174" s="279" t="s">
        <v>418</v>
      </c>
      <c r="H174" s="279" t="s">
        <v>419</v>
      </c>
      <c r="I174" s="279" t="s">
        <v>420</v>
      </c>
      <c r="J174" s="279" t="s">
        <v>421</v>
      </c>
      <c r="K174" s="279" t="s">
        <v>422</v>
      </c>
      <c r="L174" s="279" t="s">
        <v>423</v>
      </c>
      <c r="M174" s="279" t="s">
        <v>17</v>
      </c>
      <c r="N174" s="280" t="s">
        <v>424</v>
      </c>
    </row>
    <row r="175" spans="3:14" ht="14.25" thickTop="1" thickBot="1" x14ac:dyDescent="0.25">
      <c r="C175" s="281">
        <v>36293</v>
      </c>
      <c r="D175" s="272" t="s">
        <v>639</v>
      </c>
      <c r="E175" s="273" t="s">
        <v>640</v>
      </c>
      <c r="F175" s="272" t="s">
        <v>641</v>
      </c>
      <c r="G175" s="274">
        <v>2245</v>
      </c>
      <c r="H175" s="272" t="s">
        <v>438</v>
      </c>
      <c r="I175" s="274">
        <v>8</v>
      </c>
      <c r="J175" s="272"/>
      <c r="K175" s="274" t="s">
        <v>428</v>
      </c>
      <c r="L175" s="274">
        <v>1</v>
      </c>
      <c r="M175" s="274">
        <v>2</v>
      </c>
      <c r="N175" s="282">
        <v>6</v>
      </c>
    </row>
    <row r="176" spans="3:14" ht="13.5" thickBot="1" x14ac:dyDescent="0.25">
      <c r="C176" s="283">
        <v>36296</v>
      </c>
      <c r="D176" s="275" t="s">
        <v>642</v>
      </c>
      <c r="E176" s="276" t="s">
        <v>643</v>
      </c>
      <c r="F176" s="275" t="s">
        <v>641</v>
      </c>
      <c r="G176" s="277">
        <v>560</v>
      </c>
      <c r="H176" s="275" t="s">
        <v>438</v>
      </c>
      <c r="I176" s="277">
        <v>8</v>
      </c>
      <c r="J176" s="275"/>
      <c r="K176" s="277" t="s">
        <v>475</v>
      </c>
      <c r="L176" s="277">
        <v>0</v>
      </c>
      <c r="M176" s="277">
        <v>3</v>
      </c>
      <c r="N176" s="284">
        <v>7</v>
      </c>
    </row>
    <row r="177" spans="3:14" ht="13.5" thickBot="1" x14ac:dyDescent="0.25">
      <c r="C177" s="281">
        <v>36298</v>
      </c>
      <c r="D177" s="272" t="s">
        <v>644</v>
      </c>
      <c r="E177" s="273" t="s">
        <v>645</v>
      </c>
      <c r="F177" s="272" t="s">
        <v>641</v>
      </c>
      <c r="G177" s="274">
        <v>2058</v>
      </c>
      <c r="H177" s="272" t="s">
        <v>438</v>
      </c>
      <c r="I177" s="274">
        <v>8</v>
      </c>
      <c r="J177" s="272"/>
      <c r="K177" s="274" t="s">
        <v>428</v>
      </c>
      <c r="L177" s="274">
        <v>0</v>
      </c>
      <c r="M177" s="274">
        <v>1</v>
      </c>
      <c r="N177" s="282">
        <v>5</v>
      </c>
    </row>
    <row r="178" spans="3:14" ht="13.5" thickBot="1" x14ac:dyDescent="0.25">
      <c r="C178" s="283">
        <v>36302</v>
      </c>
      <c r="D178" s="275" t="s">
        <v>646</v>
      </c>
      <c r="E178" s="276" t="s">
        <v>647</v>
      </c>
      <c r="F178" s="275" t="s">
        <v>641</v>
      </c>
      <c r="G178" s="277">
        <v>1286</v>
      </c>
      <c r="H178" s="275" t="s">
        <v>438</v>
      </c>
      <c r="I178" s="277">
        <v>8</v>
      </c>
      <c r="J178" s="275"/>
      <c r="K178" s="277" t="s">
        <v>475</v>
      </c>
      <c r="L178" s="277">
        <v>1</v>
      </c>
      <c r="M178" s="277">
        <v>4</v>
      </c>
      <c r="N178" s="284">
        <v>6</v>
      </c>
    </row>
    <row r="179" spans="3:14" ht="13.5" thickBot="1" x14ac:dyDescent="0.25">
      <c r="C179" s="281">
        <v>36305</v>
      </c>
      <c r="D179" s="272" t="s">
        <v>648</v>
      </c>
      <c r="E179" s="273" t="s">
        <v>617</v>
      </c>
      <c r="F179" s="272" t="s">
        <v>641</v>
      </c>
      <c r="G179" s="274">
        <v>2045</v>
      </c>
      <c r="H179" s="272" t="s">
        <v>438</v>
      </c>
      <c r="I179" s="274">
        <v>8</v>
      </c>
      <c r="J179" s="272"/>
      <c r="K179" s="274" t="s">
        <v>428</v>
      </c>
      <c r="L179" s="274">
        <v>2</v>
      </c>
      <c r="M179" s="274">
        <v>3</v>
      </c>
      <c r="N179" s="282">
        <v>6</v>
      </c>
    </row>
    <row r="180" spans="3:14" ht="13.5" thickBot="1" x14ac:dyDescent="0.25">
      <c r="C180" s="283">
        <v>36307</v>
      </c>
      <c r="D180" s="275" t="s">
        <v>649</v>
      </c>
      <c r="E180" s="276" t="s">
        <v>650</v>
      </c>
      <c r="F180" s="275" t="s">
        <v>641</v>
      </c>
      <c r="G180" s="277">
        <v>1471</v>
      </c>
      <c r="H180" s="275" t="s">
        <v>438</v>
      </c>
      <c r="I180" s="277">
        <v>8</v>
      </c>
      <c r="J180" s="275"/>
      <c r="K180" s="277" t="s">
        <v>428</v>
      </c>
      <c r="L180" s="277">
        <v>0</v>
      </c>
      <c r="M180" s="277">
        <v>3</v>
      </c>
      <c r="N180" s="284">
        <v>6</v>
      </c>
    </row>
    <row r="181" spans="3:14" ht="13.5" thickBot="1" x14ac:dyDescent="0.25">
      <c r="C181" s="281">
        <v>36314</v>
      </c>
      <c r="D181" s="272" t="s">
        <v>644</v>
      </c>
      <c r="E181" s="273" t="s">
        <v>651</v>
      </c>
      <c r="F181" s="272" t="s">
        <v>641</v>
      </c>
      <c r="G181" s="274">
        <v>3374</v>
      </c>
      <c r="H181" s="272" t="s">
        <v>438</v>
      </c>
      <c r="I181" s="274">
        <v>8</v>
      </c>
      <c r="J181" s="272"/>
      <c r="K181" s="274" t="s">
        <v>428</v>
      </c>
      <c r="L181" s="274">
        <v>0</v>
      </c>
      <c r="M181" s="274">
        <v>3</v>
      </c>
      <c r="N181" s="282">
        <v>6</v>
      </c>
    </row>
    <row r="182" spans="3:14" ht="13.5" thickBot="1" x14ac:dyDescent="0.25">
      <c r="C182" s="283">
        <v>36343</v>
      </c>
      <c r="D182" s="275" t="s">
        <v>652</v>
      </c>
      <c r="E182" s="276" t="s">
        <v>653</v>
      </c>
      <c r="F182" s="275" t="s">
        <v>641</v>
      </c>
      <c r="G182" s="277">
        <v>3450</v>
      </c>
      <c r="H182" s="275"/>
      <c r="I182" s="277">
        <v>12</v>
      </c>
      <c r="J182" s="275"/>
      <c r="K182" s="277" t="s">
        <v>428</v>
      </c>
      <c r="L182" s="277">
        <v>0</v>
      </c>
      <c r="M182" s="277">
        <v>0</v>
      </c>
      <c r="N182" s="284">
        <v>0</v>
      </c>
    </row>
    <row r="183" spans="3:14" ht="13.5" thickBot="1" x14ac:dyDescent="0.25">
      <c r="C183" s="281">
        <v>36349</v>
      </c>
      <c r="D183" s="272" t="s">
        <v>654</v>
      </c>
      <c r="E183" s="273" t="s">
        <v>655</v>
      </c>
      <c r="F183" s="272" t="s">
        <v>641</v>
      </c>
      <c r="G183" s="274">
        <v>3109</v>
      </c>
      <c r="H183" s="272"/>
      <c r="I183" s="274">
        <v>12</v>
      </c>
      <c r="J183" s="272"/>
      <c r="K183" s="274" t="s">
        <v>428</v>
      </c>
      <c r="L183" s="274">
        <v>0</v>
      </c>
      <c r="M183" s="274">
        <v>0</v>
      </c>
      <c r="N183" s="282">
        <v>0</v>
      </c>
    </row>
    <row r="184" spans="3:14" ht="13.5" thickBot="1" x14ac:dyDescent="0.25">
      <c r="C184" s="283">
        <v>36352</v>
      </c>
      <c r="D184" s="275" t="s">
        <v>656</v>
      </c>
      <c r="E184" s="276" t="s">
        <v>657</v>
      </c>
      <c r="F184" s="275" t="s">
        <v>641</v>
      </c>
      <c r="G184" s="277">
        <v>1213</v>
      </c>
      <c r="H184" s="275"/>
      <c r="I184" s="277">
        <v>12</v>
      </c>
      <c r="J184" s="275"/>
      <c r="K184" s="277" t="s">
        <v>428</v>
      </c>
      <c r="L184" s="277">
        <v>0</v>
      </c>
      <c r="M184" s="277">
        <v>0</v>
      </c>
      <c r="N184" s="284">
        <v>0</v>
      </c>
    </row>
    <row r="185" spans="3:14" ht="13.5" thickBot="1" x14ac:dyDescent="0.25">
      <c r="C185" s="281">
        <v>36354</v>
      </c>
      <c r="D185" s="272" t="s">
        <v>658</v>
      </c>
      <c r="E185" s="273" t="s">
        <v>659</v>
      </c>
      <c r="F185" s="272" t="s">
        <v>641</v>
      </c>
      <c r="G185" s="274">
        <v>2520</v>
      </c>
      <c r="H185" s="272"/>
      <c r="I185" s="274">
        <v>12</v>
      </c>
      <c r="J185" s="272"/>
      <c r="K185" s="274" t="s">
        <v>428</v>
      </c>
      <c r="L185" s="274">
        <v>0</v>
      </c>
      <c r="M185" s="274">
        <v>0</v>
      </c>
      <c r="N185" s="282">
        <v>0</v>
      </c>
    </row>
    <row r="186" spans="3:14" ht="13.5" thickBot="1" x14ac:dyDescent="0.25">
      <c r="C186" s="283">
        <v>36356</v>
      </c>
      <c r="D186" s="275" t="s">
        <v>648</v>
      </c>
      <c r="E186" s="276" t="s">
        <v>660</v>
      </c>
      <c r="F186" s="275" t="s">
        <v>641</v>
      </c>
      <c r="G186" s="277">
        <v>2290</v>
      </c>
      <c r="H186" s="275"/>
      <c r="I186" s="277">
        <v>12</v>
      </c>
      <c r="J186" s="275"/>
      <c r="K186" s="277" t="s">
        <v>428</v>
      </c>
      <c r="L186" s="277">
        <v>0</v>
      </c>
      <c r="M186" s="277">
        <v>0</v>
      </c>
      <c r="N186" s="284">
        <v>0</v>
      </c>
    </row>
    <row r="187" spans="3:14" ht="13.5" thickBot="1" x14ac:dyDescent="0.25">
      <c r="C187" s="281">
        <v>36359</v>
      </c>
      <c r="D187" s="272" t="s">
        <v>661</v>
      </c>
      <c r="E187" s="273" t="s">
        <v>662</v>
      </c>
      <c r="F187" s="272" t="s">
        <v>641</v>
      </c>
      <c r="G187" s="274">
        <v>1512</v>
      </c>
      <c r="H187" s="272"/>
      <c r="I187" s="274">
        <v>12</v>
      </c>
      <c r="J187" s="272"/>
      <c r="K187" s="274" t="s">
        <v>428</v>
      </c>
      <c r="L187" s="274">
        <v>0</v>
      </c>
      <c r="M187" s="274">
        <v>0</v>
      </c>
      <c r="N187" s="282">
        <v>0</v>
      </c>
    </row>
    <row r="188" spans="3:14" ht="13.5" thickBot="1" x14ac:dyDescent="0.25">
      <c r="C188" s="283">
        <v>36363</v>
      </c>
      <c r="D188" s="275" t="s">
        <v>663</v>
      </c>
      <c r="E188" s="276" t="s">
        <v>664</v>
      </c>
      <c r="F188" s="275" t="s">
        <v>641</v>
      </c>
      <c r="G188" s="277">
        <v>1742</v>
      </c>
      <c r="H188" s="275"/>
      <c r="I188" s="277">
        <v>12</v>
      </c>
      <c r="J188" s="275"/>
      <c r="K188" s="277" t="s">
        <v>428</v>
      </c>
      <c r="L188" s="277">
        <v>0</v>
      </c>
      <c r="M188" s="277">
        <v>0</v>
      </c>
      <c r="N188" s="284">
        <v>0</v>
      </c>
    </row>
    <row r="189" spans="3:14" ht="13.5" thickBot="1" x14ac:dyDescent="0.25">
      <c r="C189" s="281">
        <v>36368</v>
      </c>
      <c r="D189" s="272" t="s">
        <v>665</v>
      </c>
      <c r="E189" s="273" t="s">
        <v>666</v>
      </c>
      <c r="F189" s="272" t="s">
        <v>641</v>
      </c>
      <c r="G189" s="274">
        <v>1942</v>
      </c>
      <c r="H189" s="272"/>
      <c r="I189" s="274">
        <v>12</v>
      </c>
      <c r="J189" s="272"/>
      <c r="K189" s="274" t="s">
        <v>428</v>
      </c>
      <c r="L189" s="274">
        <v>0</v>
      </c>
      <c r="M189" s="274">
        <v>0</v>
      </c>
      <c r="N189" s="282">
        <v>0</v>
      </c>
    </row>
    <row r="190" spans="3:14" ht="13.5" thickBot="1" x14ac:dyDescent="0.25">
      <c r="C190" s="283">
        <v>36370</v>
      </c>
      <c r="D190" s="275" t="s">
        <v>667</v>
      </c>
      <c r="E190" s="276" t="s">
        <v>668</v>
      </c>
      <c r="F190" s="275" t="s">
        <v>641</v>
      </c>
      <c r="G190" s="277">
        <v>3825</v>
      </c>
      <c r="H190" s="275"/>
      <c r="I190" s="277">
        <v>12</v>
      </c>
      <c r="J190" s="275"/>
      <c r="K190" s="277" t="s">
        <v>428</v>
      </c>
      <c r="L190" s="277">
        <v>0</v>
      </c>
      <c r="M190" s="277">
        <v>0</v>
      </c>
      <c r="N190" s="284">
        <v>0</v>
      </c>
    </row>
    <row r="191" spans="3:14" ht="13.5" thickBot="1" x14ac:dyDescent="0.25">
      <c r="C191" s="285">
        <v>36377</v>
      </c>
      <c r="D191" s="286" t="s">
        <v>669</v>
      </c>
      <c r="E191" s="287" t="s">
        <v>670</v>
      </c>
      <c r="F191" s="286" t="s">
        <v>641</v>
      </c>
      <c r="G191" s="288">
        <v>1710</v>
      </c>
      <c r="H191" s="286"/>
      <c r="I191" s="288">
        <v>12</v>
      </c>
      <c r="J191" s="286"/>
      <c r="K191" s="288" t="s">
        <v>428</v>
      </c>
      <c r="L191" s="288">
        <v>0</v>
      </c>
      <c r="M191" s="288">
        <v>0</v>
      </c>
      <c r="N191" s="289">
        <v>0</v>
      </c>
    </row>
    <row r="192" spans="3:14" ht="13.5" thickTop="1" x14ac:dyDescent="0.2">
      <c r="C192" s="290"/>
    </row>
    <row r="194" spans="3:14" x14ac:dyDescent="0.2">
      <c r="C194" s="290"/>
    </row>
    <row r="195" spans="3:14" x14ac:dyDescent="0.2">
      <c r="C195" s="290"/>
    </row>
    <row r="196" spans="3:14" ht="15" x14ac:dyDescent="0.2">
      <c r="C196" s="291" t="s">
        <v>671</v>
      </c>
    </row>
    <row r="197" spans="3:14" x14ac:dyDescent="0.2">
      <c r="C197" s="290"/>
    </row>
    <row r="198" spans="3:14" ht="13.5" thickBot="1" x14ac:dyDescent="0.25">
      <c r="C198" s="292" t="s">
        <v>435</v>
      </c>
    </row>
    <row r="199" spans="3:14" ht="14.25" thickTop="1" thickBot="1" x14ac:dyDescent="0.25">
      <c r="C199" s="278" t="s">
        <v>416</v>
      </c>
      <c r="D199" s="279" t="s">
        <v>9</v>
      </c>
      <c r="E199" s="279" t="s">
        <v>417</v>
      </c>
      <c r="F199" s="279" t="s">
        <v>37</v>
      </c>
      <c r="G199" s="279" t="s">
        <v>418</v>
      </c>
      <c r="H199" s="279" t="s">
        <v>419</v>
      </c>
      <c r="I199" s="279" t="s">
        <v>420</v>
      </c>
      <c r="J199" s="279" t="s">
        <v>421</v>
      </c>
      <c r="K199" s="279" t="s">
        <v>422</v>
      </c>
      <c r="L199" s="279" t="s">
        <v>423</v>
      </c>
      <c r="M199" s="279" t="s">
        <v>17</v>
      </c>
      <c r="N199" s="280" t="s">
        <v>424</v>
      </c>
    </row>
    <row r="200" spans="3:14" ht="14.25" thickTop="1" thickBot="1" x14ac:dyDescent="0.25">
      <c r="C200" s="283">
        <v>35925</v>
      </c>
      <c r="D200" s="275" t="s">
        <v>672</v>
      </c>
      <c r="E200" s="276" t="s">
        <v>673</v>
      </c>
      <c r="F200" s="275" t="s">
        <v>641</v>
      </c>
      <c r="G200" s="277">
        <v>2126</v>
      </c>
      <c r="H200" s="275" t="s">
        <v>438</v>
      </c>
      <c r="I200" s="277">
        <v>7</v>
      </c>
      <c r="J200" s="275"/>
      <c r="K200" s="277" t="s">
        <v>428</v>
      </c>
      <c r="L200" s="277">
        <v>0</v>
      </c>
      <c r="M200" s="277">
        <v>1</v>
      </c>
      <c r="N200" s="284">
        <v>7</v>
      </c>
    </row>
    <row r="201" spans="3:14" ht="13.5" thickBot="1" x14ac:dyDescent="0.25">
      <c r="C201" s="281">
        <v>35929</v>
      </c>
      <c r="D201" s="272" t="s">
        <v>569</v>
      </c>
      <c r="E201" s="273" t="s">
        <v>674</v>
      </c>
      <c r="F201" s="272" t="s">
        <v>641</v>
      </c>
      <c r="G201" s="274">
        <v>1262</v>
      </c>
      <c r="H201" s="272" t="s">
        <v>438</v>
      </c>
      <c r="I201" s="274">
        <v>7</v>
      </c>
      <c r="J201" s="272"/>
      <c r="K201" s="274" t="s">
        <v>428</v>
      </c>
      <c r="L201" s="274">
        <v>0</v>
      </c>
      <c r="M201" s="274">
        <v>3</v>
      </c>
      <c r="N201" s="282">
        <v>5</v>
      </c>
    </row>
    <row r="202" spans="3:14" ht="13.5" thickBot="1" x14ac:dyDescent="0.25">
      <c r="C202" s="283">
        <v>35932</v>
      </c>
      <c r="D202" s="275" t="s">
        <v>658</v>
      </c>
      <c r="E202" s="276" t="s">
        <v>675</v>
      </c>
      <c r="F202" s="275" t="s">
        <v>641</v>
      </c>
      <c r="G202" s="277">
        <v>1153</v>
      </c>
      <c r="H202" s="275" t="s">
        <v>438</v>
      </c>
      <c r="I202" s="277">
        <v>7</v>
      </c>
      <c r="J202" s="275"/>
      <c r="K202" s="277" t="s">
        <v>428</v>
      </c>
      <c r="L202" s="277">
        <v>0</v>
      </c>
      <c r="M202" s="277">
        <v>2</v>
      </c>
      <c r="N202" s="284">
        <v>7</v>
      </c>
    </row>
    <row r="203" spans="3:14" ht="13.5" thickBot="1" x14ac:dyDescent="0.25">
      <c r="C203" s="281">
        <v>35936</v>
      </c>
      <c r="D203" s="272" t="s">
        <v>656</v>
      </c>
      <c r="E203" s="273" t="s">
        <v>676</v>
      </c>
      <c r="F203" s="272" t="s">
        <v>641</v>
      </c>
      <c r="G203" s="274">
        <v>1525</v>
      </c>
      <c r="H203" s="272" t="s">
        <v>438</v>
      </c>
      <c r="I203" s="274">
        <v>7</v>
      </c>
      <c r="J203" s="272"/>
      <c r="K203" s="274" t="s">
        <v>428</v>
      </c>
      <c r="L203" s="274">
        <v>1</v>
      </c>
      <c r="M203" s="274">
        <v>3</v>
      </c>
      <c r="N203" s="282">
        <v>5</v>
      </c>
    </row>
    <row r="204" spans="3:14" ht="13.5" thickBot="1" x14ac:dyDescent="0.25">
      <c r="C204" s="283">
        <v>35939</v>
      </c>
      <c r="D204" s="275" t="s">
        <v>677</v>
      </c>
      <c r="E204" s="276" t="s">
        <v>678</v>
      </c>
      <c r="F204" s="275" t="s">
        <v>641</v>
      </c>
      <c r="G204" s="277">
        <v>849</v>
      </c>
      <c r="H204" s="275" t="s">
        <v>438</v>
      </c>
      <c r="I204" s="277">
        <v>7</v>
      </c>
      <c r="J204" s="275"/>
      <c r="K204" s="277" t="s">
        <v>428</v>
      </c>
      <c r="L204" s="277">
        <v>1</v>
      </c>
      <c r="M204" s="277">
        <v>2</v>
      </c>
      <c r="N204" s="284">
        <v>8</v>
      </c>
    </row>
    <row r="205" spans="3:14" ht="13.5" thickBot="1" x14ac:dyDescent="0.25">
      <c r="C205" s="281">
        <v>35943</v>
      </c>
      <c r="D205" s="272" t="s">
        <v>644</v>
      </c>
      <c r="E205" s="273" t="s">
        <v>679</v>
      </c>
      <c r="F205" s="272" t="s">
        <v>641</v>
      </c>
      <c r="G205" s="274">
        <v>4056</v>
      </c>
      <c r="H205" s="272" t="s">
        <v>438</v>
      </c>
      <c r="I205" s="274">
        <v>7</v>
      </c>
      <c r="J205" s="272"/>
      <c r="K205" s="274" t="s">
        <v>475</v>
      </c>
      <c r="L205" s="274">
        <v>0</v>
      </c>
      <c r="M205" s="274">
        <v>3</v>
      </c>
      <c r="N205" s="282">
        <v>6</v>
      </c>
    </row>
    <row r="206" spans="3:14" ht="13.5" thickBot="1" x14ac:dyDescent="0.25">
      <c r="C206" s="283">
        <v>35946</v>
      </c>
      <c r="D206" s="275" t="s">
        <v>680</v>
      </c>
      <c r="E206" s="276" t="s">
        <v>681</v>
      </c>
      <c r="F206" s="275" t="s">
        <v>641</v>
      </c>
      <c r="G206" s="277">
        <v>1412</v>
      </c>
      <c r="H206" s="275" t="s">
        <v>438</v>
      </c>
      <c r="I206" s="277">
        <v>7</v>
      </c>
      <c r="J206" s="275"/>
      <c r="K206" s="277" t="s">
        <v>428</v>
      </c>
      <c r="L206" s="277">
        <v>1</v>
      </c>
      <c r="M206" s="277">
        <v>2</v>
      </c>
      <c r="N206" s="284">
        <v>6</v>
      </c>
    </row>
    <row r="207" spans="3:14" ht="13.5" thickBot="1" x14ac:dyDescent="0.25">
      <c r="C207" s="281">
        <v>35948</v>
      </c>
      <c r="D207" s="272" t="s">
        <v>682</v>
      </c>
      <c r="E207" s="273" t="s">
        <v>683</v>
      </c>
      <c r="F207" s="272" t="s">
        <v>641</v>
      </c>
      <c r="G207" s="274">
        <v>786</v>
      </c>
      <c r="H207" s="272" t="s">
        <v>438</v>
      </c>
      <c r="I207" s="274">
        <v>7</v>
      </c>
      <c r="J207" s="272"/>
      <c r="K207" s="274" t="s">
        <v>475</v>
      </c>
      <c r="L207" s="274">
        <v>0</v>
      </c>
      <c r="M207" s="274">
        <v>5</v>
      </c>
      <c r="N207" s="282">
        <v>7</v>
      </c>
    </row>
    <row r="208" spans="3:14" ht="13.5" thickBot="1" x14ac:dyDescent="0.25">
      <c r="C208" s="283">
        <v>35950</v>
      </c>
      <c r="D208" s="275" t="s">
        <v>669</v>
      </c>
      <c r="E208" s="276" t="s">
        <v>684</v>
      </c>
      <c r="F208" s="275" t="s">
        <v>641</v>
      </c>
      <c r="G208" s="277">
        <v>1280</v>
      </c>
      <c r="H208" s="275" t="s">
        <v>438</v>
      </c>
      <c r="I208" s="277">
        <v>7</v>
      </c>
      <c r="J208" s="275"/>
      <c r="K208" s="277" t="s">
        <v>428</v>
      </c>
      <c r="L208" s="277">
        <v>0</v>
      </c>
      <c r="M208" s="277">
        <v>3</v>
      </c>
      <c r="N208" s="284">
        <v>6</v>
      </c>
    </row>
    <row r="209" spans="3:14" ht="13.5" thickBot="1" x14ac:dyDescent="0.25">
      <c r="C209" s="281">
        <v>35953</v>
      </c>
      <c r="D209" s="272" t="s">
        <v>639</v>
      </c>
      <c r="E209" s="273" t="s">
        <v>664</v>
      </c>
      <c r="F209" s="272" t="s">
        <v>641</v>
      </c>
      <c r="G209" s="274">
        <v>1840</v>
      </c>
      <c r="H209" s="272" t="s">
        <v>438</v>
      </c>
      <c r="I209" s="274">
        <v>7</v>
      </c>
      <c r="J209" s="272"/>
      <c r="K209" s="274" t="s">
        <v>428</v>
      </c>
      <c r="L209" s="274">
        <v>0</v>
      </c>
      <c r="M209" s="274">
        <v>2</v>
      </c>
      <c r="N209" s="282">
        <v>6</v>
      </c>
    </row>
    <row r="210" spans="3:14" ht="13.5" thickBot="1" x14ac:dyDescent="0.25">
      <c r="C210" s="283">
        <v>35955</v>
      </c>
      <c r="D210" s="275" t="s">
        <v>685</v>
      </c>
      <c r="E210" s="276" t="s">
        <v>686</v>
      </c>
      <c r="F210" s="275" t="s">
        <v>641</v>
      </c>
      <c r="G210" s="277">
        <v>1663</v>
      </c>
      <c r="H210" s="275" t="s">
        <v>438</v>
      </c>
      <c r="I210" s="277">
        <v>7</v>
      </c>
      <c r="J210" s="275"/>
      <c r="K210" s="277" t="s">
        <v>428</v>
      </c>
      <c r="L210" s="277">
        <v>0</v>
      </c>
      <c r="M210" s="277">
        <v>4</v>
      </c>
      <c r="N210" s="284">
        <v>6</v>
      </c>
    </row>
    <row r="211" spans="3:14" ht="13.5" thickBot="1" x14ac:dyDescent="0.25">
      <c r="C211" s="281">
        <v>35960</v>
      </c>
      <c r="D211" s="272" t="s">
        <v>663</v>
      </c>
      <c r="E211" s="273" t="s">
        <v>687</v>
      </c>
      <c r="F211" s="272" t="s">
        <v>641</v>
      </c>
      <c r="G211" s="274">
        <v>2420</v>
      </c>
      <c r="H211" s="272" t="s">
        <v>438</v>
      </c>
      <c r="I211" s="274">
        <v>7</v>
      </c>
      <c r="J211" s="272"/>
      <c r="K211" s="274" t="s">
        <v>428</v>
      </c>
      <c r="L211" s="274">
        <v>0</v>
      </c>
      <c r="M211" s="274">
        <v>4</v>
      </c>
      <c r="N211" s="282">
        <v>7</v>
      </c>
    </row>
    <row r="212" spans="3:14" ht="13.5" thickBot="1" x14ac:dyDescent="0.25">
      <c r="C212" s="283">
        <v>35978</v>
      </c>
      <c r="D212" s="275" t="s">
        <v>688</v>
      </c>
      <c r="E212" s="276" t="s">
        <v>689</v>
      </c>
      <c r="F212" s="275" t="s">
        <v>641</v>
      </c>
      <c r="G212" s="277">
        <v>3241</v>
      </c>
      <c r="H212" s="275" t="s">
        <v>438</v>
      </c>
      <c r="I212" s="277">
        <v>7</v>
      </c>
      <c r="J212" s="275" t="s">
        <v>434</v>
      </c>
      <c r="K212" s="277" t="s">
        <v>475</v>
      </c>
      <c r="L212" s="277">
        <v>2</v>
      </c>
      <c r="M212" s="277">
        <v>5</v>
      </c>
      <c r="N212" s="284">
        <v>7</v>
      </c>
    </row>
    <row r="213" spans="3:14" ht="13.5" thickBot="1" x14ac:dyDescent="0.25">
      <c r="C213" s="281">
        <v>35981</v>
      </c>
      <c r="D213" s="272" t="s">
        <v>649</v>
      </c>
      <c r="E213" s="273" t="s">
        <v>690</v>
      </c>
      <c r="F213" s="272" t="s">
        <v>641</v>
      </c>
      <c r="G213" s="274">
        <v>3863</v>
      </c>
      <c r="H213" s="272" t="s">
        <v>438</v>
      </c>
      <c r="I213" s="274">
        <v>7</v>
      </c>
      <c r="J213" s="272"/>
      <c r="K213" s="274" t="s">
        <v>428</v>
      </c>
      <c r="L213" s="274">
        <v>0</v>
      </c>
      <c r="M213" s="274">
        <v>2</v>
      </c>
      <c r="N213" s="282">
        <v>7</v>
      </c>
    </row>
    <row r="214" spans="3:14" ht="13.5" thickBot="1" x14ac:dyDescent="0.25">
      <c r="C214" s="283">
        <v>35985</v>
      </c>
      <c r="D214" s="275" t="s">
        <v>648</v>
      </c>
      <c r="E214" s="276" t="s">
        <v>691</v>
      </c>
      <c r="F214" s="275" t="s">
        <v>641</v>
      </c>
      <c r="G214" s="277">
        <v>4420</v>
      </c>
      <c r="H214" s="275" t="s">
        <v>438</v>
      </c>
      <c r="I214" s="277">
        <v>8</v>
      </c>
      <c r="J214" s="275"/>
      <c r="K214" s="277" t="s">
        <v>428</v>
      </c>
      <c r="L214" s="277">
        <v>0</v>
      </c>
      <c r="M214" s="277">
        <v>3</v>
      </c>
      <c r="N214" s="284">
        <v>7</v>
      </c>
    </row>
    <row r="215" spans="3:14" ht="13.5" thickBot="1" x14ac:dyDescent="0.25">
      <c r="C215" s="281">
        <v>35988</v>
      </c>
      <c r="D215" s="272" t="s">
        <v>692</v>
      </c>
      <c r="E215" s="273" t="s">
        <v>693</v>
      </c>
      <c r="F215" s="272" t="s">
        <v>641</v>
      </c>
      <c r="G215" s="274">
        <v>3450</v>
      </c>
      <c r="H215" s="272" t="s">
        <v>438</v>
      </c>
      <c r="I215" s="274">
        <v>7</v>
      </c>
      <c r="J215" s="272"/>
      <c r="K215" s="274" t="s">
        <v>475</v>
      </c>
      <c r="L215" s="274">
        <v>0</v>
      </c>
      <c r="M215" s="274">
        <v>2</v>
      </c>
      <c r="N215" s="282">
        <v>6</v>
      </c>
    </row>
    <row r="216" spans="3:14" ht="13.5" thickBot="1" x14ac:dyDescent="0.25">
      <c r="C216" s="283">
        <v>35992</v>
      </c>
      <c r="D216" s="275" t="s">
        <v>654</v>
      </c>
      <c r="E216" s="276" t="s">
        <v>694</v>
      </c>
      <c r="F216" s="275" t="s">
        <v>641</v>
      </c>
      <c r="G216" s="277">
        <v>3422</v>
      </c>
      <c r="H216" s="275" t="s">
        <v>438</v>
      </c>
      <c r="I216" s="277">
        <v>7</v>
      </c>
      <c r="J216" s="275"/>
      <c r="K216" s="277" t="s">
        <v>428</v>
      </c>
      <c r="L216" s="277">
        <v>0</v>
      </c>
      <c r="M216" s="277">
        <v>5</v>
      </c>
      <c r="N216" s="284">
        <v>9</v>
      </c>
    </row>
    <row r="217" spans="3:14" ht="13.5" thickBot="1" x14ac:dyDescent="0.25">
      <c r="C217" s="281">
        <v>35995</v>
      </c>
      <c r="D217" s="272" t="s">
        <v>695</v>
      </c>
      <c r="E217" s="273" t="s">
        <v>696</v>
      </c>
      <c r="F217" s="272" t="s">
        <v>641</v>
      </c>
      <c r="G217" s="274">
        <v>732</v>
      </c>
      <c r="H217" s="272" t="s">
        <v>438</v>
      </c>
      <c r="I217" s="274">
        <v>9</v>
      </c>
      <c r="J217" s="272"/>
      <c r="K217" s="274" t="s">
        <v>428</v>
      </c>
      <c r="L217" s="274">
        <v>0</v>
      </c>
      <c r="M217" s="274">
        <v>2</v>
      </c>
      <c r="N217" s="282">
        <v>5</v>
      </c>
    </row>
    <row r="218" spans="3:14" ht="13.5" thickBot="1" x14ac:dyDescent="0.25">
      <c r="C218" s="283">
        <v>35997</v>
      </c>
      <c r="D218" s="275" t="s">
        <v>697</v>
      </c>
      <c r="E218" s="276" t="s">
        <v>698</v>
      </c>
      <c r="F218" s="275" t="s">
        <v>641</v>
      </c>
      <c r="G218" s="277">
        <v>2235</v>
      </c>
      <c r="H218" s="275" t="s">
        <v>438</v>
      </c>
      <c r="I218" s="277">
        <v>9</v>
      </c>
      <c r="J218" s="275"/>
      <c r="K218" s="277" t="s">
        <v>428</v>
      </c>
      <c r="L218" s="277">
        <v>0</v>
      </c>
      <c r="M218" s="277">
        <v>4</v>
      </c>
      <c r="N218" s="284">
        <v>7</v>
      </c>
    </row>
    <row r="219" spans="3:14" ht="13.5" thickBot="1" x14ac:dyDescent="0.25">
      <c r="C219" s="281">
        <v>35999</v>
      </c>
      <c r="D219" s="272" t="s">
        <v>699</v>
      </c>
      <c r="E219" s="273" t="s">
        <v>700</v>
      </c>
      <c r="F219" s="272" t="s">
        <v>641</v>
      </c>
      <c r="G219" s="274">
        <v>1812</v>
      </c>
      <c r="H219" s="272" t="s">
        <v>438</v>
      </c>
      <c r="I219" s="274">
        <v>9</v>
      </c>
      <c r="J219" s="272"/>
      <c r="K219" s="274" t="s">
        <v>552</v>
      </c>
      <c r="L219" s="274">
        <v>2</v>
      </c>
      <c r="M219" s="274">
        <v>2</v>
      </c>
      <c r="N219" s="282">
        <v>7</v>
      </c>
    </row>
    <row r="220" spans="3:14" ht="13.5" thickBot="1" x14ac:dyDescent="0.25">
      <c r="C220" s="283">
        <v>36002</v>
      </c>
      <c r="D220" s="275" t="s">
        <v>701</v>
      </c>
      <c r="E220" s="276" t="s">
        <v>702</v>
      </c>
      <c r="F220" s="275" t="s">
        <v>641</v>
      </c>
      <c r="G220" s="277">
        <v>2313</v>
      </c>
      <c r="H220" s="275" t="s">
        <v>438</v>
      </c>
      <c r="I220" s="277">
        <v>9</v>
      </c>
      <c r="J220" s="275"/>
      <c r="K220" s="277" t="s">
        <v>428</v>
      </c>
      <c r="L220" s="277">
        <v>1</v>
      </c>
      <c r="M220" s="277">
        <v>3</v>
      </c>
      <c r="N220" s="284">
        <v>5</v>
      </c>
    </row>
    <row r="221" spans="3:14" ht="13.5" thickBot="1" x14ac:dyDescent="0.25">
      <c r="C221" s="281">
        <v>36004</v>
      </c>
      <c r="D221" s="272" t="s">
        <v>703</v>
      </c>
      <c r="E221" s="273" t="s">
        <v>704</v>
      </c>
      <c r="F221" s="272" t="s">
        <v>641</v>
      </c>
      <c r="G221" s="274">
        <v>2212</v>
      </c>
      <c r="H221" s="272" t="s">
        <v>438</v>
      </c>
      <c r="I221" s="274">
        <v>9</v>
      </c>
      <c r="J221" s="272"/>
      <c r="K221" s="274" t="s">
        <v>428</v>
      </c>
      <c r="L221" s="274">
        <v>1</v>
      </c>
      <c r="M221" s="274">
        <v>2</v>
      </c>
      <c r="N221" s="282">
        <v>8</v>
      </c>
    </row>
    <row r="222" spans="3:14" ht="13.5" thickBot="1" x14ac:dyDescent="0.25">
      <c r="C222" s="283">
        <v>36006</v>
      </c>
      <c r="D222" s="275" t="s">
        <v>667</v>
      </c>
      <c r="E222" s="276" t="s">
        <v>705</v>
      </c>
      <c r="F222" s="275" t="s">
        <v>641</v>
      </c>
      <c r="G222" s="277">
        <v>4025</v>
      </c>
      <c r="H222" s="275" t="s">
        <v>438</v>
      </c>
      <c r="I222" s="277">
        <v>9</v>
      </c>
      <c r="J222" s="275"/>
      <c r="K222" s="277" t="s">
        <v>475</v>
      </c>
      <c r="L222" s="277">
        <v>1</v>
      </c>
      <c r="M222" s="277">
        <v>4</v>
      </c>
      <c r="N222" s="284">
        <v>7</v>
      </c>
    </row>
    <row r="223" spans="3:14" ht="13.5" thickBot="1" x14ac:dyDescent="0.25">
      <c r="C223" s="281">
        <v>36009</v>
      </c>
      <c r="D223" s="272" t="s">
        <v>652</v>
      </c>
      <c r="E223" s="273" t="s">
        <v>706</v>
      </c>
      <c r="F223" s="272" t="s">
        <v>641</v>
      </c>
      <c r="G223" s="274">
        <v>1820</v>
      </c>
      <c r="H223" s="272" t="s">
        <v>438</v>
      </c>
      <c r="I223" s="274">
        <v>8</v>
      </c>
      <c r="J223" s="272"/>
      <c r="K223" s="274" t="s">
        <v>475</v>
      </c>
      <c r="L223" s="274">
        <v>0</v>
      </c>
      <c r="M223" s="274">
        <v>3</v>
      </c>
      <c r="N223" s="282">
        <v>6</v>
      </c>
    </row>
    <row r="224" spans="3:14" ht="13.5" thickBot="1" x14ac:dyDescent="0.25">
      <c r="C224" s="283">
        <v>36013</v>
      </c>
      <c r="D224" s="275" t="s">
        <v>596</v>
      </c>
      <c r="E224" s="276" t="s">
        <v>707</v>
      </c>
      <c r="F224" s="275" t="s">
        <v>641</v>
      </c>
      <c r="G224" s="277">
        <v>2565</v>
      </c>
      <c r="H224" s="275"/>
      <c r="I224" s="277">
        <v>12</v>
      </c>
      <c r="J224" s="275"/>
      <c r="K224" s="277" t="s">
        <v>475</v>
      </c>
      <c r="L224" s="277">
        <v>0</v>
      </c>
      <c r="M224" s="277">
        <v>2</v>
      </c>
      <c r="N224" s="284">
        <v>3</v>
      </c>
    </row>
    <row r="225" spans="3:14" ht="13.5" thickBot="1" x14ac:dyDescent="0.25">
      <c r="C225" s="281">
        <v>36016</v>
      </c>
      <c r="D225" s="272" t="s">
        <v>642</v>
      </c>
      <c r="E225" s="273" t="s">
        <v>708</v>
      </c>
      <c r="F225" s="272" t="s">
        <v>641</v>
      </c>
      <c r="G225" s="274">
        <v>1085</v>
      </c>
      <c r="H225" s="272"/>
      <c r="I225" s="274">
        <v>11</v>
      </c>
      <c r="J225" s="272"/>
      <c r="K225" s="274" t="s">
        <v>428</v>
      </c>
      <c r="L225" s="274">
        <v>0</v>
      </c>
      <c r="M225" s="274">
        <v>0</v>
      </c>
      <c r="N225" s="282">
        <v>8</v>
      </c>
    </row>
    <row r="226" spans="3:14" ht="13.5" thickBot="1" x14ac:dyDescent="0.25">
      <c r="C226" s="283">
        <v>36018</v>
      </c>
      <c r="D226" s="275" t="s">
        <v>709</v>
      </c>
      <c r="E226" s="276" t="s">
        <v>710</v>
      </c>
      <c r="F226" s="275" t="s">
        <v>641</v>
      </c>
      <c r="G226" s="277">
        <v>2485</v>
      </c>
      <c r="H226" s="275" t="s">
        <v>438</v>
      </c>
      <c r="I226" s="277">
        <v>6</v>
      </c>
      <c r="J226" s="275" t="s">
        <v>517</v>
      </c>
      <c r="K226" s="277" t="s">
        <v>552</v>
      </c>
      <c r="L226" s="277">
        <v>1</v>
      </c>
      <c r="M226" s="277">
        <v>4</v>
      </c>
      <c r="N226" s="284">
        <v>5</v>
      </c>
    </row>
    <row r="227" spans="3:14" ht="13.5" thickBot="1" x14ac:dyDescent="0.25">
      <c r="C227" s="285">
        <v>36023</v>
      </c>
      <c r="D227" s="286" t="s">
        <v>711</v>
      </c>
      <c r="E227" s="287" t="s">
        <v>712</v>
      </c>
      <c r="F227" s="286" t="s">
        <v>641</v>
      </c>
      <c r="G227" s="288">
        <v>650</v>
      </c>
      <c r="H227" s="286"/>
      <c r="I227" s="288">
        <v>12</v>
      </c>
      <c r="J227" s="286"/>
      <c r="K227" s="288" t="s">
        <v>475</v>
      </c>
      <c r="L227" s="288">
        <v>1</v>
      </c>
      <c r="M227" s="288">
        <v>3</v>
      </c>
      <c r="N227" s="289">
        <v>7</v>
      </c>
    </row>
    <row r="228" spans="3:14" ht="13.5" thickTop="1" x14ac:dyDescent="0.2">
      <c r="C228" s="290"/>
    </row>
    <row r="230" spans="3:14" x14ac:dyDescent="0.2">
      <c r="C230" s="290"/>
    </row>
    <row r="231" spans="3:14" x14ac:dyDescent="0.2">
      <c r="C231" s="290"/>
    </row>
    <row r="232" spans="3:14" ht="15" x14ac:dyDescent="0.2">
      <c r="C232" s="291" t="s">
        <v>713</v>
      </c>
    </row>
    <row r="233" spans="3:14" x14ac:dyDescent="0.2">
      <c r="C233" s="290"/>
    </row>
    <row r="234" spans="3:14" ht="13.5" thickBot="1" x14ac:dyDescent="0.25">
      <c r="C234" s="292" t="s">
        <v>435</v>
      </c>
    </row>
    <row r="235" spans="3:14" ht="14.25" thickTop="1" thickBot="1" x14ac:dyDescent="0.25">
      <c r="C235" s="278" t="s">
        <v>416</v>
      </c>
      <c r="D235" s="279" t="s">
        <v>9</v>
      </c>
      <c r="E235" s="279" t="s">
        <v>417</v>
      </c>
      <c r="F235" s="279" t="s">
        <v>37</v>
      </c>
      <c r="G235" s="279" t="s">
        <v>418</v>
      </c>
      <c r="H235" s="279" t="s">
        <v>419</v>
      </c>
      <c r="I235" s="279" t="s">
        <v>420</v>
      </c>
      <c r="J235" s="279" t="s">
        <v>421</v>
      </c>
      <c r="K235" s="279" t="s">
        <v>422</v>
      </c>
      <c r="L235" s="279" t="s">
        <v>423</v>
      </c>
      <c r="M235" s="279" t="s">
        <v>17</v>
      </c>
      <c r="N235" s="280" t="s">
        <v>424</v>
      </c>
    </row>
    <row r="236" spans="3:14" ht="14.25" thickTop="1" thickBot="1" x14ac:dyDescent="0.25">
      <c r="C236" s="283">
        <v>35565</v>
      </c>
      <c r="D236" s="275" t="s">
        <v>682</v>
      </c>
      <c r="E236" s="276" t="s">
        <v>714</v>
      </c>
      <c r="F236" s="275" t="s">
        <v>641</v>
      </c>
      <c r="G236" s="277">
        <v>1354</v>
      </c>
      <c r="H236" s="275" t="s">
        <v>438</v>
      </c>
      <c r="I236" s="277">
        <v>6</v>
      </c>
      <c r="J236" s="275"/>
      <c r="K236" s="277" t="s">
        <v>428</v>
      </c>
      <c r="L236" s="277">
        <v>1</v>
      </c>
      <c r="M236" s="277">
        <v>2</v>
      </c>
      <c r="N236" s="284">
        <v>6</v>
      </c>
    </row>
    <row r="237" spans="3:14" ht="13.5" thickBot="1" x14ac:dyDescent="0.25">
      <c r="C237" s="281">
        <v>35568</v>
      </c>
      <c r="D237" s="272" t="s">
        <v>639</v>
      </c>
      <c r="E237" s="273" t="s">
        <v>715</v>
      </c>
      <c r="F237" s="272" t="s">
        <v>641</v>
      </c>
      <c r="G237" s="274">
        <v>1858</v>
      </c>
      <c r="H237" s="272" t="s">
        <v>438</v>
      </c>
      <c r="I237" s="274">
        <v>6</v>
      </c>
      <c r="J237" s="272"/>
      <c r="K237" s="274" t="s">
        <v>552</v>
      </c>
      <c r="L237" s="274">
        <v>2</v>
      </c>
      <c r="M237" s="274">
        <v>5</v>
      </c>
      <c r="N237" s="282">
        <v>8</v>
      </c>
    </row>
    <row r="238" spans="3:14" ht="13.5" thickBot="1" x14ac:dyDescent="0.25">
      <c r="C238" s="283">
        <v>35570</v>
      </c>
      <c r="D238" s="275" t="s">
        <v>695</v>
      </c>
      <c r="E238" s="276" t="s">
        <v>716</v>
      </c>
      <c r="F238" s="275" t="s">
        <v>641</v>
      </c>
      <c r="G238" s="277">
        <v>811</v>
      </c>
      <c r="H238" s="275" t="s">
        <v>438</v>
      </c>
      <c r="I238" s="277">
        <v>6</v>
      </c>
      <c r="J238" s="275"/>
      <c r="K238" s="277" t="s">
        <v>428</v>
      </c>
      <c r="L238" s="277">
        <v>0</v>
      </c>
      <c r="M238" s="277">
        <v>1</v>
      </c>
      <c r="N238" s="284">
        <v>7</v>
      </c>
    </row>
    <row r="239" spans="3:14" ht="13.5" thickBot="1" x14ac:dyDescent="0.25">
      <c r="C239" s="281">
        <v>35572</v>
      </c>
      <c r="D239" s="272" t="s">
        <v>703</v>
      </c>
      <c r="E239" s="273" t="s">
        <v>717</v>
      </c>
      <c r="F239" s="272" t="s">
        <v>641</v>
      </c>
      <c r="G239" s="274">
        <v>1415</v>
      </c>
      <c r="H239" s="272" t="s">
        <v>438</v>
      </c>
      <c r="I239" s="274">
        <v>6</v>
      </c>
      <c r="J239" s="272"/>
      <c r="K239" s="274" t="s">
        <v>530</v>
      </c>
      <c r="L239" s="274">
        <v>3</v>
      </c>
      <c r="M239" s="274">
        <v>5</v>
      </c>
      <c r="N239" s="282">
        <v>6</v>
      </c>
    </row>
    <row r="240" spans="3:14" ht="13.5" thickBot="1" x14ac:dyDescent="0.25">
      <c r="C240" s="283">
        <v>35575</v>
      </c>
      <c r="D240" s="275" t="s">
        <v>644</v>
      </c>
      <c r="E240" s="276" t="s">
        <v>718</v>
      </c>
      <c r="F240" s="275" t="s">
        <v>641</v>
      </c>
      <c r="G240" s="277">
        <v>4708</v>
      </c>
      <c r="H240" s="275" t="s">
        <v>438</v>
      </c>
      <c r="I240" s="277">
        <v>6</v>
      </c>
      <c r="J240" s="275"/>
      <c r="K240" s="277" t="s">
        <v>475</v>
      </c>
      <c r="L240" s="277">
        <v>1</v>
      </c>
      <c r="M240" s="277">
        <v>3</v>
      </c>
      <c r="N240" s="284">
        <v>9</v>
      </c>
    </row>
    <row r="241" spans="3:14" ht="13.5" thickBot="1" x14ac:dyDescent="0.25">
      <c r="C241" s="281">
        <v>35579</v>
      </c>
      <c r="D241" s="272" t="s">
        <v>667</v>
      </c>
      <c r="E241" s="273" t="s">
        <v>719</v>
      </c>
      <c r="F241" s="272" t="s">
        <v>641</v>
      </c>
      <c r="G241" s="274">
        <v>2281</v>
      </c>
      <c r="H241" s="272" t="s">
        <v>438</v>
      </c>
      <c r="I241" s="274">
        <v>6</v>
      </c>
      <c r="J241" s="272"/>
      <c r="K241" s="274" t="s">
        <v>428</v>
      </c>
      <c r="L241" s="274">
        <v>1</v>
      </c>
      <c r="M241" s="274">
        <v>3</v>
      </c>
      <c r="N241" s="282">
        <v>8</v>
      </c>
    </row>
    <row r="242" spans="3:14" ht="13.5" thickBot="1" x14ac:dyDescent="0.25">
      <c r="C242" s="283">
        <v>35582</v>
      </c>
      <c r="D242" s="275" t="s">
        <v>680</v>
      </c>
      <c r="E242" s="276" t="s">
        <v>720</v>
      </c>
      <c r="F242" s="275" t="s">
        <v>641</v>
      </c>
      <c r="G242" s="277">
        <v>3592</v>
      </c>
      <c r="H242" s="275" t="s">
        <v>438</v>
      </c>
      <c r="I242" s="277">
        <v>6</v>
      </c>
      <c r="J242" s="275"/>
      <c r="K242" s="277" t="s">
        <v>428</v>
      </c>
      <c r="L242" s="277">
        <v>2</v>
      </c>
      <c r="M242" s="277">
        <v>1</v>
      </c>
      <c r="N242" s="284">
        <v>6</v>
      </c>
    </row>
    <row r="243" spans="3:14" ht="13.5" thickBot="1" x14ac:dyDescent="0.25">
      <c r="C243" s="281">
        <v>35586</v>
      </c>
      <c r="D243" s="272" t="s">
        <v>685</v>
      </c>
      <c r="E243" s="273" t="s">
        <v>721</v>
      </c>
      <c r="F243" s="272" t="s">
        <v>641</v>
      </c>
      <c r="G243" s="274">
        <v>1391</v>
      </c>
      <c r="H243" s="272" t="s">
        <v>438</v>
      </c>
      <c r="I243" s="274">
        <v>6</v>
      </c>
      <c r="J243" s="272"/>
      <c r="K243" s="274" t="s">
        <v>428</v>
      </c>
      <c r="L243" s="274">
        <v>0</v>
      </c>
      <c r="M243" s="274">
        <v>1</v>
      </c>
      <c r="N243" s="282">
        <v>6</v>
      </c>
    </row>
    <row r="244" spans="3:14" ht="13.5" thickBot="1" x14ac:dyDescent="0.25">
      <c r="C244" s="283">
        <v>35588</v>
      </c>
      <c r="D244" s="275" t="s">
        <v>677</v>
      </c>
      <c r="E244" s="276" t="s">
        <v>722</v>
      </c>
      <c r="F244" s="275" t="s">
        <v>641</v>
      </c>
      <c r="G244" s="277">
        <v>2400</v>
      </c>
      <c r="H244" s="275" t="s">
        <v>438</v>
      </c>
      <c r="I244" s="277">
        <v>7</v>
      </c>
      <c r="J244" s="275"/>
      <c r="K244" s="277" t="s">
        <v>428</v>
      </c>
      <c r="L244" s="277">
        <v>1</v>
      </c>
      <c r="M244" s="277">
        <v>4</v>
      </c>
      <c r="N244" s="284">
        <v>8</v>
      </c>
    </row>
    <row r="245" spans="3:14" ht="13.5" thickBot="1" x14ac:dyDescent="0.25">
      <c r="C245" s="281">
        <v>35589</v>
      </c>
      <c r="D245" s="272" t="s">
        <v>692</v>
      </c>
      <c r="E245" s="273" t="s">
        <v>723</v>
      </c>
      <c r="F245" s="272" t="s">
        <v>641</v>
      </c>
      <c r="G245" s="274">
        <v>4450</v>
      </c>
      <c r="H245" s="272" t="s">
        <v>438</v>
      </c>
      <c r="I245" s="274">
        <v>6</v>
      </c>
      <c r="J245" s="272"/>
      <c r="K245" s="274" t="s">
        <v>428</v>
      </c>
      <c r="L245" s="274">
        <v>0</v>
      </c>
      <c r="M245" s="274">
        <v>3</v>
      </c>
      <c r="N245" s="282">
        <v>5</v>
      </c>
    </row>
    <row r="246" spans="3:14" ht="13.5" thickBot="1" x14ac:dyDescent="0.25">
      <c r="C246" s="283">
        <v>35591</v>
      </c>
      <c r="D246" s="275" t="s">
        <v>569</v>
      </c>
      <c r="E246" s="276" t="s">
        <v>724</v>
      </c>
      <c r="F246" s="275" t="s">
        <v>641</v>
      </c>
      <c r="G246" s="277">
        <v>1498</v>
      </c>
      <c r="H246" s="275" t="s">
        <v>438</v>
      </c>
      <c r="I246" s="277">
        <v>6</v>
      </c>
      <c r="J246" s="275"/>
      <c r="K246" s="277" t="s">
        <v>475</v>
      </c>
      <c r="L246" s="277">
        <v>0</v>
      </c>
      <c r="M246" s="277">
        <v>4</v>
      </c>
      <c r="N246" s="284">
        <v>6</v>
      </c>
    </row>
    <row r="247" spans="3:14" ht="13.5" thickBot="1" x14ac:dyDescent="0.25">
      <c r="C247" s="281">
        <v>35593</v>
      </c>
      <c r="D247" s="272" t="s">
        <v>725</v>
      </c>
      <c r="E247" s="273" t="s">
        <v>726</v>
      </c>
      <c r="F247" s="272" t="s">
        <v>641</v>
      </c>
      <c r="G247" s="274">
        <v>1566</v>
      </c>
      <c r="H247" s="272" t="s">
        <v>438</v>
      </c>
      <c r="I247" s="274">
        <v>6</v>
      </c>
      <c r="J247" s="272"/>
      <c r="K247" s="274" t="s">
        <v>428</v>
      </c>
      <c r="L247" s="274">
        <v>0</v>
      </c>
      <c r="M247" s="274">
        <v>4</v>
      </c>
      <c r="N247" s="282">
        <v>9</v>
      </c>
    </row>
    <row r="248" spans="3:14" ht="13.5" thickBot="1" x14ac:dyDescent="0.25">
      <c r="C248" s="283">
        <v>35596</v>
      </c>
      <c r="D248" s="275" t="s">
        <v>649</v>
      </c>
      <c r="E248" s="276" t="s">
        <v>727</v>
      </c>
      <c r="F248" s="275" t="s">
        <v>641</v>
      </c>
      <c r="G248" s="277">
        <v>2630</v>
      </c>
      <c r="H248" s="275" t="s">
        <v>438</v>
      </c>
      <c r="I248" s="277">
        <v>2</v>
      </c>
      <c r="J248" s="275"/>
      <c r="K248" s="277" t="s">
        <v>428</v>
      </c>
      <c r="L248" s="277">
        <v>1</v>
      </c>
      <c r="M248" s="277">
        <v>3</v>
      </c>
      <c r="N248" s="284">
        <v>5</v>
      </c>
    </row>
    <row r="249" spans="3:14" ht="13.5" thickBot="1" x14ac:dyDescent="0.25">
      <c r="C249" s="281">
        <v>35599</v>
      </c>
      <c r="D249" s="272" t="s">
        <v>699</v>
      </c>
      <c r="E249" s="273" t="s">
        <v>728</v>
      </c>
      <c r="F249" s="272" t="s">
        <v>641</v>
      </c>
      <c r="G249" s="274">
        <v>2215</v>
      </c>
      <c r="H249" s="272" t="s">
        <v>438</v>
      </c>
      <c r="I249" s="274">
        <v>6</v>
      </c>
      <c r="J249" s="272"/>
      <c r="K249" s="274" t="s">
        <v>428</v>
      </c>
      <c r="L249" s="274">
        <v>0</v>
      </c>
      <c r="M249" s="274">
        <v>4</v>
      </c>
      <c r="N249" s="282">
        <v>6</v>
      </c>
    </row>
    <row r="250" spans="3:14" ht="13.5" thickBot="1" x14ac:dyDescent="0.25">
      <c r="C250" s="283">
        <v>35610</v>
      </c>
      <c r="D250" s="275" t="s">
        <v>658</v>
      </c>
      <c r="E250" s="276" t="s">
        <v>729</v>
      </c>
      <c r="F250" s="275" t="s">
        <v>641</v>
      </c>
      <c r="G250" s="277">
        <v>2340</v>
      </c>
      <c r="H250" s="275" t="s">
        <v>438</v>
      </c>
      <c r="I250" s="277">
        <v>7</v>
      </c>
      <c r="J250" s="275"/>
      <c r="K250" s="277" t="s">
        <v>428</v>
      </c>
      <c r="L250" s="277">
        <v>0</v>
      </c>
      <c r="M250" s="277">
        <v>2</v>
      </c>
      <c r="N250" s="284">
        <v>9</v>
      </c>
    </row>
    <row r="251" spans="3:14" ht="13.5" thickBot="1" x14ac:dyDescent="0.25">
      <c r="C251" s="281">
        <v>35614</v>
      </c>
      <c r="D251" s="272" t="s">
        <v>596</v>
      </c>
      <c r="E251" s="273" t="s">
        <v>730</v>
      </c>
      <c r="F251" s="272" t="s">
        <v>641</v>
      </c>
      <c r="G251" s="274">
        <v>2572</v>
      </c>
      <c r="H251" s="272" t="s">
        <v>438</v>
      </c>
      <c r="I251" s="274">
        <v>7</v>
      </c>
      <c r="J251" s="272"/>
      <c r="K251" s="274" t="s">
        <v>475</v>
      </c>
      <c r="L251" s="274">
        <v>0</v>
      </c>
      <c r="M251" s="274">
        <v>5</v>
      </c>
      <c r="N251" s="282">
        <v>7</v>
      </c>
    </row>
    <row r="252" spans="3:14" ht="13.5" thickBot="1" x14ac:dyDescent="0.25">
      <c r="C252" s="283">
        <v>35621</v>
      </c>
      <c r="D252" s="275" t="s">
        <v>648</v>
      </c>
      <c r="E252" s="276" t="s">
        <v>731</v>
      </c>
      <c r="F252" s="275" t="s">
        <v>641</v>
      </c>
      <c r="G252" s="277">
        <v>4104</v>
      </c>
      <c r="H252" s="275" t="s">
        <v>438</v>
      </c>
      <c r="I252" s="277">
        <v>7</v>
      </c>
      <c r="J252" s="275" t="s">
        <v>434</v>
      </c>
      <c r="K252" s="277" t="s">
        <v>475</v>
      </c>
      <c r="L252" s="277">
        <v>0</v>
      </c>
      <c r="M252" s="277">
        <v>7</v>
      </c>
      <c r="N252" s="284">
        <v>7</v>
      </c>
    </row>
    <row r="253" spans="3:14" ht="13.5" thickBot="1" x14ac:dyDescent="0.25">
      <c r="C253" s="281">
        <v>35624</v>
      </c>
      <c r="D253" s="272" t="s">
        <v>652</v>
      </c>
      <c r="E253" s="273" t="s">
        <v>732</v>
      </c>
      <c r="F253" s="272" t="s">
        <v>641</v>
      </c>
      <c r="G253" s="274">
        <v>2820</v>
      </c>
      <c r="H253" s="272" t="s">
        <v>438</v>
      </c>
      <c r="I253" s="274">
        <v>7</v>
      </c>
      <c r="J253" s="272"/>
      <c r="K253" s="274" t="s">
        <v>428</v>
      </c>
      <c r="L253" s="274">
        <v>1</v>
      </c>
      <c r="M253" s="274">
        <v>5</v>
      </c>
      <c r="N253" s="282">
        <v>8</v>
      </c>
    </row>
    <row r="254" spans="3:14" ht="13.5" thickBot="1" x14ac:dyDescent="0.25">
      <c r="C254" s="283">
        <v>35626</v>
      </c>
      <c r="D254" s="275" t="s">
        <v>733</v>
      </c>
      <c r="E254" s="276" t="s">
        <v>734</v>
      </c>
      <c r="F254" s="275" t="s">
        <v>641</v>
      </c>
      <c r="G254" s="277">
        <v>702</v>
      </c>
      <c r="H254" s="275" t="s">
        <v>438</v>
      </c>
      <c r="I254" s="277">
        <v>6</v>
      </c>
      <c r="J254" s="275"/>
      <c r="K254" s="277" t="s">
        <v>428</v>
      </c>
      <c r="L254" s="277">
        <v>2</v>
      </c>
      <c r="M254" s="277">
        <v>3</v>
      </c>
      <c r="N254" s="284">
        <v>7</v>
      </c>
    </row>
    <row r="255" spans="3:14" ht="13.5" thickBot="1" x14ac:dyDescent="0.25">
      <c r="C255" s="281">
        <v>35628</v>
      </c>
      <c r="D255" s="272" t="s">
        <v>654</v>
      </c>
      <c r="E255" s="273" t="s">
        <v>489</v>
      </c>
      <c r="F255" s="272" t="s">
        <v>641</v>
      </c>
      <c r="G255" s="274">
        <v>4280</v>
      </c>
      <c r="H255" s="272" t="s">
        <v>438</v>
      </c>
      <c r="I255" s="274">
        <v>6</v>
      </c>
      <c r="J255" s="272"/>
      <c r="K255" s="274" t="s">
        <v>428</v>
      </c>
      <c r="L255" s="274">
        <v>0</v>
      </c>
      <c r="M255" s="274">
        <v>4</v>
      </c>
      <c r="N255" s="282">
        <v>7</v>
      </c>
    </row>
    <row r="256" spans="3:14" ht="13.5" thickBot="1" x14ac:dyDescent="0.25">
      <c r="C256" s="283">
        <v>35631</v>
      </c>
      <c r="D256" s="275" t="s">
        <v>672</v>
      </c>
      <c r="E256" s="276" t="s">
        <v>539</v>
      </c>
      <c r="F256" s="275" t="s">
        <v>641</v>
      </c>
      <c r="G256" s="277">
        <v>4540</v>
      </c>
      <c r="H256" s="275" t="s">
        <v>438</v>
      </c>
      <c r="I256" s="277">
        <v>6</v>
      </c>
      <c r="J256" s="275"/>
      <c r="K256" s="277" t="s">
        <v>735</v>
      </c>
      <c r="L256" s="277">
        <v>0</v>
      </c>
      <c r="M256" s="277">
        <v>3</v>
      </c>
      <c r="N256" s="284">
        <v>5</v>
      </c>
    </row>
    <row r="257" spans="3:14" ht="13.5" thickBot="1" x14ac:dyDescent="0.25">
      <c r="C257" s="281">
        <v>35635</v>
      </c>
      <c r="D257" s="272" t="s">
        <v>688</v>
      </c>
      <c r="E257" s="273" t="s">
        <v>736</v>
      </c>
      <c r="F257" s="272" t="s">
        <v>641</v>
      </c>
      <c r="G257" s="274">
        <v>2396</v>
      </c>
      <c r="H257" s="272" t="s">
        <v>438</v>
      </c>
      <c r="I257" s="274">
        <v>7</v>
      </c>
      <c r="J257" s="272"/>
      <c r="K257" s="274" t="s">
        <v>475</v>
      </c>
      <c r="L257" s="274">
        <v>0</v>
      </c>
      <c r="M257" s="274">
        <v>2</v>
      </c>
      <c r="N257" s="282">
        <v>6</v>
      </c>
    </row>
    <row r="258" spans="3:14" ht="13.5" thickBot="1" x14ac:dyDescent="0.25">
      <c r="C258" s="283">
        <v>35638</v>
      </c>
      <c r="D258" s="275" t="s">
        <v>701</v>
      </c>
      <c r="E258" s="276" t="s">
        <v>737</v>
      </c>
      <c r="F258" s="275" t="s">
        <v>641</v>
      </c>
      <c r="G258" s="277">
        <v>2359</v>
      </c>
      <c r="H258" s="275" t="s">
        <v>438</v>
      </c>
      <c r="I258" s="277">
        <v>7</v>
      </c>
      <c r="J258" s="275"/>
      <c r="K258" s="277" t="s">
        <v>475</v>
      </c>
      <c r="L258" s="277">
        <v>1</v>
      </c>
      <c r="M258" s="277">
        <v>2</v>
      </c>
      <c r="N258" s="284">
        <v>7</v>
      </c>
    </row>
    <row r="259" spans="3:14" ht="13.5" thickBot="1" x14ac:dyDescent="0.25">
      <c r="C259" s="281">
        <v>35645</v>
      </c>
      <c r="D259" s="272" t="s">
        <v>663</v>
      </c>
      <c r="E259" s="273" t="s">
        <v>738</v>
      </c>
      <c r="F259" s="272" t="s">
        <v>641</v>
      </c>
      <c r="G259" s="274">
        <v>3140</v>
      </c>
      <c r="H259" s="272" t="s">
        <v>438</v>
      </c>
      <c r="I259" s="274">
        <v>7</v>
      </c>
      <c r="J259" s="272"/>
      <c r="K259" s="274" t="s">
        <v>475</v>
      </c>
      <c r="L259" s="274">
        <v>1</v>
      </c>
      <c r="M259" s="274">
        <v>5</v>
      </c>
      <c r="N259" s="282">
        <v>7</v>
      </c>
    </row>
    <row r="260" spans="3:14" ht="13.5" thickBot="1" x14ac:dyDescent="0.25">
      <c r="C260" s="283">
        <v>35647</v>
      </c>
      <c r="D260" s="275" t="s">
        <v>669</v>
      </c>
      <c r="E260" s="276" t="s">
        <v>739</v>
      </c>
      <c r="F260" s="275" t="s">
        <v>641</v>
      </c>
      <c r="G260" s="277">
        <v>2153</v>
      </c>
      <c r="H260" s="275" t="s">
        <v>438</v>
      </c>
      <c r="I260" s="277">
        <v>7</v>
      </c>
      <c r="J260" s="275"/>
      <c r="K260" s="277" t="s">
        <v>428</v>
      </c>
      <c r="L260" s="277">
        <v>1</v>
      </c>
      <c r="M260" s="277">
        <v>2</v>
      </c>
      <c r="N260" s="284">
        <v>5</v>
      </c>
    </row>
    <row r="261" spans="3:14" ht="13.5" thickBot="1" x14ac:dyDescent="0.25">
      <c r="C261" s="281">
        <v>35649</v>
      </c>
      <c r="D261" s="272" t="s">
        <v>709</v>
      </c>
      <c r="E261" s="273" t="s">
        <v>740</v>
      </c>
      <c r="F261" s="272" t="s">
        <v>641</v>
      </c>
      <c r="G261" s="274">
        <v>2035</v>
      </c>
      <c r="H261" s="272" t="s">
        <v>438</v>
      </c>
      <c r="I261" s="274">
        <v>7</v>
      </c>
      <c r="J261" s="272"/>
      <c r="K261" s="274" t="s">
        <v>475</v>
      </c>
      <c r="L261" s="274">
        <v>0</v>
      </c>
      <c r="M261" s="274">
        <v>3</v>
      </c>
      <c r="N261" s="282">
        <v>7</v>
      </c>
    </row>
    <row r="262" spans="3:14" ht="13.5" thickBot="1" x14ac:dyDescent="0.25">
      <c r="C262" s="283">
        <v>35652</v>
      </c>
      <c r="D262" s="275" t="s">
        <v>711</v>
      </c>
      <c r="E262" s="276" t="s">
        <v>741</v>
      </c>
      <c r="F262" s="275" t="s">
        <v>641</v>
      </c>
      <c r="G262" s="277">
        <v>1959</v>
      </c>
      <c r="H262" s="275" t="s">
        <v>438</v>
      </c>
      <c r="I262" s="277">
        <v>7</v>
      </c>
      <c r="J262" s="275"/>
      <c r="K262" s="277" t="s">
        <v>428</v>
      </c>
      <c r="L262" s="277">
        <v>2</v>
      </c>
      <c r="M262" s="277">
        <v>4</v>
      </c>
      <c r="N262" s="284">
        <v>6</v>
      </c>
    </row>
    <row r="263" spans="3:14" ht="13.5" thickBot="1" x14ac:dyDescent="0.25">
      <c r="C263" s="285">
        <v>35655</v>
      </c>
      <c r="D263" s="286" t="s">
        <v>697</v>
      </c>
      <c r="E263" s="287" t="s">
        <v>742</v>
      </c>
      <c r="F263" s="286" t="s">
        <v>641</v>
      </c>
      <c r="G263" s="288">
        <v>1558</v>
      </c>
      <c r="H263" s="286" t="s">
        <v>438</v>
      </c>
      <c r="I263" s="288">
        <v>7</v>
      </c>
      <c r="J263" s="286"/>
      <c r="K263" s="288" t="s">
        <v>475</v>
      </c>
      <c r="L263" s="288">
        <v>1</v>
      </c>
      <c r="M263" s="288">
        <v>7</v>
      </c>
      <c r="N263" s="289">
        <v>9</v>
      </c>
    </row>
    <row r="264" spans="3:14" ht="13.5" thickTop="1" x14ac:dyDescent="0.2">
      <c r="C264" s="290"/>
    </row>
    <row r="266" spans="3:14" x14ac:dyDescent="0.2">
      <c r="C266" s="290"/>
    </row>
    <row r="267" spans="3:14" x14ac:dyDescent="0.2">
      <c r="C267" s="290"/>
    </row>
    <row r="268" spans="3:14" ht="15" x14ac:dyDescent="0.2">
      <c r="C268" s="291" t="s">
        <v>743</v>
      </c>
    </row>
    <row r="269" spans="3:14" x14ac:dyDescent="0.2">
      <c r="C269" s="290"/>
    </row>
    <row r="270" spans="3:14" ht="13.5" thickBot="1" x14ac:dyDescent="0.25">
      <c r="C270" s="292" t="s">
        <v>435</v>
      </c>
    </row>
    <row r="271" spans="3:14" ht="14.25" thickTop="1" thickBot="1" x14ac:dyDescent="0.25">
      <c r="C271" s="278" t="s">
        <v>416</v>
      </c>
      <c r="D271" s="279" t="s">
        <v>9</v>
      </c>
      <c r="E271" s="279" t="s">
        <v>417</v>
      </c>
      <c r="F271" s="279" t="s">
        <v>37</v>
      </c>
      <c r="G271" s="279" t="s">
        <v>418</v>
      </c>
      <c r="H271" s="279" t="s">
        <v>419</v>
      </c>
      <c r="I271" s="279" t="s">
        <v>420</v>
      </c>
      <c r="J271" s="279" t="s">
        <v>421</v>
      </c>
      <c r="K271" s="279" t="s">
        <v>422</v>
      </c>
      <c r="L271" s="279" t="s">
        <v>423</v>
      </c>
      <c r="M271" s="279" t="s">
        <v>17</v>
      </c>
      <c r="N271" s="280" t="s">
        <v>424</v>
      </c>
    </row>
    <row r="272" spans="3:14" ht="14.25" thickTop="1" thickBot="1" x14ac:dyDescent="0.25">
      <c r="C272" s="283">
        <v>35197</v>
      </c>
      <c r="D272" s="275" t="s">
        <v>699</v>
      </c>
      <c r="E272" s="276" t="s">
        <v>744</v>
      </c>
      <c r="F272" s="275" t="s">
        <v>641</v>
      </c>
      <c r="G272" s="277">
        <v>2084</v>
      </c>
      <c r="H272" s="275" t="s">
        <v>438</v>
      </c>
      <c r="I272" s="277">
        <v>6</v>
      </c>
      <c r="J272" s="275"/>
      <c r="K272" s="277" t="s">
        <v>475</v>
      </c>
      <c r="L272" s="277">
        <v>2</v>
      </c>
      <c r="M272" s="277">
        <v>2</v>
      </c>
      <c r="N272" s="284">
        <v>7</v>
      </c>
    </row>
    <row r="273" spans="3:14" ht="13.5" thickBot="1" x14ac:dyDescent="0.25">
      <c r="C273" s="281">
        <v>35199</v>
      </c>
      <c r="D273" s="272" t="s">
        <v>652</v>
      </c>
      <c r="E273" s="273" t="s">
        <v>745</v>
      </c>
      <c r="F273" s="272" t="s">
        <v>641</v>
      </c>
      <c r="G273" s="274">
        <v>2297</v>
      </c>
      <c r="H273" s="272" t="s">
        <v>438</v>
      </c>
      <c r="I273" s="274">
        <v>6</v>
      </c>
      <c r="J273" s="272"/>
      <c r="K273" s="274" t="s">
        <v>428</v>
      </c>
      <c r="L273" s="274">
        <v>0</v>
      </c>
      <c r="M273" s="274">
        <v>2</v>
      </c>
      <c r="N273" s="282">
        <v>7</v>
      </c>
    </row>
    <row r="274" spans="3:14" ht="13.5" thickBot="1" x14ac:dyDescent="0.25">
      <c r="C274" s="283">
        <v>35201</v>
      </c>
      <c r="D274" s="275" t="s">
        <v>746</v>
      </c>
      <c r="E274" s="276" t="s">
        <v>747</v>
      </c>
      <c r="F274" s="275" t="s">
        <v>641</v>
      </c>
      <c r="G274" s="277">
        <v>1719</v>
      </c>
      <c r="H274" s="275" t="s">
        <v>438</v>
      </c>
      <c r="I274" s="277">
        <v>7</v>
      </c>
      <c r="J274" s="275"/>
      <c r="K274" s="277" t="s">
        <v>475</v>
      </c>
      <c r="L274" s="277">
        <v>1</v>
      </c>
      <c r="M274" s="277">
        <v>4</v>
      </c>
      <c r="N274" s="284">
        <v>7</v>
      </c>
    </row>
    <row r="275" spans="3:14" ht="13.5" thickBot="1" x14ac:dyDescent="0.25">
      <c r="C275" s="281">
        <v>35204</v>
      </c>
      <c r="D275" s="272" t="s">
        <v>658</v>
      </c>
      <c r="E275" s="273" t="s">
        <v>519</v>
      </c>
      <c r="F275" s="272" t="s">
        <v>641</v>
      </c>
      <c r="G275" s="274">
        <v>2523</v>
      </c>
      <c r="H275" s="272" t="s">
        <v>438</v>
      </c>
      <c r="I275" s="274">
        <v>7</v>
      </c>
      <c r="J275" s="272"/>
      <c r="K275" s="274" t="s">
        <v>428</v>
      </c>
      <c r="L275" s="274">
        <v>1</v>
      </c>
      <c r="M275" s="274">
        <v>3</v>
      </c>
      <c r="N275" s="282">
        <v>6</v>
      </c>
    </row>
    <row r="276" spans="3:14" ht="13.5" thickBot="1" x14ac:dyDescent="0.25">
      <c r="C276" s="283">
        <v>35208</v>
      </c>
      <c r="D276" s="275" t="s">
        <v>697</v>
      </c>
      <c r="E276" s="276" t="s">
        <v>748</v>
      </c>
      <c r="F276" s="275" t="s">
        <v>641</v>
      </c>
      <c r="G276" s="277">
        <v>1816</v>
      </c>
      <c r="H276" s="275" t="s">
        <v>438</v>
      </c>
      <c r="I276" s="277">
        <v>7</v>
      </c>
      <c r="J276" s="275"/>
      <c r="K276" s="277" t="s">
        <v>552</v>
      </c>
      <c r="L276" s="277">
        <v>2</v>
      </c>
      <c r="M276" s="277">
        <v>7</v>
      </c>
      <c r="N276" s="284">
        <v>9</v>
      </c>
    </row>
    <row r="277" spans="3:14" ht="13.5" thickBot="1" x14ac:dyDescent="0.25">
      <c r="C277" s="281">
        <v>35211</v>
      </c>
      <c r="D277" s="272" t="s">
        <v>711</v>
      </c>
      <c r="E277" s="273" t="s">
        <v>749</v>
      </c>
      <c r="F277" s="272" t="s">
        <v>641</v>
      </c>
      <c r="G277" s="274">
        <v>2014</v>
      </c>
      <c r="H277" s="272" t="s">
        <v>438</v>
      </c>
      <c r="I277" s="274">
        <v>9</v>
      </c>
      <c r="J277" s="272"/>
      <c r="K277" s="274" t="s">
        <v>428</v>
      </c>
      <c r="L277" s="274">
        <v>1</v>
      </c>
      <c r="M277" s="274">
        <v>3</v>
      </c>
      <c r="N277" s="282">
        <v>8</v>
      </c>
    </row>
    <row r="278" spans="3:14" ht="13.5" thickBot="1" x14ac:dyDescent="0.25">
      <c r="C278" s="283">
        <v>35215</v>
      </c>
      <c r="D278" s="275" t="s">
        <v>644</v>
      </c>
      <c r="E278" s="276" t="s">
        <v>750</v>
      </c>
      <c r="F278" s="275" t="s">
        <v>641</v>
      </c>
      <c r="G278" s="277">
        <v>3450</v>
      </c>
      <c r="H278" s="275" t="s">
        <v>438</v>
      </c>
      <c r="I278" s="277">
        <v>9</v>
      </c>
      <c r="J278" s="275"/>
      <c r="K278" s="277" t="s">
        <v>428</v>
      </c>
      <c r="L278" s="277">
        <v>0</v>
      </c>
      <c r="M278" s="277">
        <v>3</v>
      </c>
      <c r="N278" s="284">
        <v>5</v>
      </c>
    </row>
    <row r="279" spans="3:14" ht="13.5" thickBot="1" x14ac:dyDescent="0.25">
      <c r="C279" s="281">
        <v>35218</v>
      </c>
      <c r="D279" s="272" t="s">
        <v>663</v>
      </c>
      <c r="E279" s="273" t="s">
        <v>751</v>
      </c>
      <c r="F279" s="272" t="s">
        <v>641</v>
      </c>
      <c r="G279" s="274">
        <v>3538</v>
      </c>
      <c r="H279" s="272" t="s">
        <v>438</v>
      </c>
      <c r="I279" s="274">
        <v>9</v>
      </c>
      <c r="J279" s="272" t="s">
        <v>616</v>
      </c>
      <c r="K279" s="274" t="s">
        <v>530</v>
      </c>
      <c r="L279" s="274">
        <v>2</v>
      </c>
      <c r="M279" s="274">
        <v>6</v>
      </c>
      <c r="N279" s="282">
        <v>7</v>
      </c>
    </row>
    <row r="280" spans="3:14" ht="13.5" thickBot="1" x14ac:dyDescent="0.25">
      <c r="C280" s="283">
        <v>35222</v>
      </c>
      <c r="D280" s="275" t="s">
        <v>667</v>
      </c>
      <c r="E280" s="276" t="s">
        <v>752</v>
      </c>
      <c r="F280" s="275" t="s">
        <v>641</v>
      </c>
      <c r="G280" s="277">
        <v>1780</v>
      </c>
      <c r="H280" s="275" t="s">
        <v>438</v>
      </c>
      <c r="I280" s="277">
        <v>7</v>
      </c>
      <c r="J280" s="275"/>
      <c r="K280" s="277" t="s">
        <v>428</v>
      </c>
      <c r="L280" s="277">
        <v>0</v>
      </c>
      <c r="M280" s="277">
        <v>3</v>
      </c>
      <c r="N280" s="284">
        <v>8</v>
      </c>
    </row>
    <row r="281" spans="3:14" ht="13.5" thickBot="1" x14ac:dyDescent="0.25">
      <c r="C281" s="281">
        <v>35225</v>
      </c>
      <c r="D281" s="272" t="s">
        <v>701</v>
      </c>
      <c r="E281" s="273" t="s">
        <v>753</v>
      </c>
      <c r="F281" s="272" t="s">
        <v>641</v>
      </c>
      <c r="G281" s="274">
        <v>2288</v>
      </c>
      <c r="H281" s="272" t="s">
        <v>438</v>
      </c>
      <c r="I281" s="274">
        <v>7</v>
      </c>
      <c r="J281" s="272"/>
      <c r="K281" s="274" t="s">
        <v>552</v>
      </c>
      <c r="L281" s="274">
        <v>1</v>
      </c>
      <c r="M281" s="274">
        <v>6</v>
      </c>
      <c r="N281" s="282">
        <v>7</v>
      </c>
    </row>
    <row r="282" spans="3:14" ht="13.5" thickBot="1" x14ac:dyDescent="0.25">
      <c r="C282" s="283">
        <v>35227</v>
      </c>
      <c r="D282" s="275" t="s">
        <v>709</v>
      </c>
      <c r="E282" s="276" t="s">
        <v>754</v>
      </c>
      <c r="F282" s="275" t="s">
        <v>641</v>
      </c>
      <c r="G282" s="277">
        <v>1765</v>
      </c>
      <c r="H282" s="275" t="s">
        <v>438</v>
      </c>
      <c r="I282" s="277">
        <v>7</v>
      </c>
      <c r="J282" s="275"/>
      <c r="K282" s="277" t="s">
        <v>552</v>
      </c>
      <c r="L282" s="277">
        <v>1</v>
      </c>
      <c r="M282" s="277">
        <v>4</v>
      </c>
      <c r="N282" s="284">
        <v>8</v>
      </c>
    </row>
    <row r="283" spans="3:14" ht="13.5" thickBot="1" x14ac:dyDescent="0.25">
      <c r="C283" s="281">
        <v>35229</v>
      </c>
      <c r="D283" s="272" t="s">
        <v>648</v>
      </c>
      <c r="E283" s="273" t="s">
        <v>755</v>
      </c>
      <c r="F283" s="272" t="s">
        <v>641</v>
      </c>
      <c r="G283" s="274">
        <v>2064</v>
      </c>
      <c r="H283" s="272" t="s">
        <v>438</v>
      </c>
      <c r="I283" s="274">
        <v>1</v>
      </c>
      <c r="J283" s="272"/>
      <c r="K283" s="274" t="s">
        <v>428</v>
      </c>
      <c r="L283" s="274">
        <v>0</v>
      </c>
      <c r="M283" s="274">
        <v>2</v>
      </c>
      <c r="N283" s="282">
        <v>8</v>
      </c>
    </row>
    <row r="284" spans="3:14" ht="13.5" thickBot="1" x14ac:dyDescent="0.25">
      <c r="C284" s="283">
        <v>35232</v>
      </c>
      <c r="D284" s="275" t="s">
        <v>695</v>
      </c>
      <c r="E284" s="276" t="s">
        <v>756</v>
      </c>
      <c r="F284" s="275" t="s">
        <v>641</v>
      </c>
      <c r="G284" s="277">
        <v>1034</v>
      </c>
      <c r="H284" s="275" t="s">
        <v>438</v>
      </c>
      <c r="I284" s="277">
        <v>1</v>
      </c>
      <c r="J284" s="275"/>
      <c r="K284" s="277" t="s">
        <v>428</v>
      </c>
      <c r="L284" s="277">
        <v>1</v>
      </c>
      <c r="M284" s="277">
        <v>7</v>
      </c>
      <c r="N284" s="284">
        <v>10</v>
      </c>
    </row>
    <row r="285" spans="3:14" ht="13.5" thickBot="1" x14ac:dyDescent="0.25">
      <c r="C285" s="281">
        <v>35246</v>
      </c>
      <c r="D285" s="272" t="s">
        <v>649</v>
      </c>
      <c r="E285" s="273" t="s">
        <v>757</v>
      </c>
      <c r="F285" s="272" t="s">
        <v>641</v>
      </c>
      <c r="G285" s="274">
        <v>3185</v>
      </c>
      <c r="H285" s="272" t="s">
        <v>438</v>
      </c>
      <c r="I285" s="274">
        <v>7</v>
      </c>
      <c r="J285" s="272"/>
      <c r="K285" s="274" t="s">
        <v>428</v>
      </c>
      <c r="L285" s="274">
        <v>0</v>
      </c>
      <c r="M285" s="274">
        <v>2</v>
      </c>
      <c r="N285" s="282">
        <v>6</v>
      </c>
    </row>
    <row r="286" spans="3:14" ht="13.5" thickBot="1" x14ac:dyDescent="0.25">
      <c r="C286" s="283">
        <v>35248</v>
      </c>
      <c r="D286" s="275" t="s">
        <v>733</v>
      </c>
      <c r="E286" s="276" t="s">
        <v>758</v>
      </c>
      <c r="F286" s="275" t="s">
        <v>641</v>
      </c>
      <c r="G286" s="277">
        <v>809</v>
      </c>
      <c r="H286" s="275" t="s">
        <v>438</v>
      </c>
      <c r="I286" s="277">
        <v>6</v>
      </c>
      <c r="J286" s="275" t="s">
        <v>616</v>
      </c>
      <c r="K286" s="277" t="s">
        <v>759</v>
      </c>
      <c r="L286" s="277">
        <v>3</v>
      </c>
      <c r="M286" s="277">
        <v>7</v>
      </c>
      <c r="N286" s="284">
        <v>7</v>
      </c>
    </row>
    <row r="287" spans="3:14" ht="13.5" thickBot="1" x14ac:dyDescent="0.25">
      <c r="C287" s="281">
        <v>35250</v>
      </c>
      <c r="D287" s="272" t="s">
        <v>648</v>
      </c>
      <c r="E287" s="273" t="s">
        <v>760</v>
      </c>
      <c r="F287" s="272" t="s">
        <v>641</v>
      </c>
      <c r="G287" s="274">
        <v>3358</v>
      </c>
      <c r="H287" s="272" t="s">
        <v>438</v>
      </c>
      <c r="I287" s="274">
        <v>6</v>
      </c>
      <c r="J287" s="272" t="s">
        <v>434</v>
      </c>
      <c r="K287" s="274" t="s">
        <v>518</v>
      </c>
      <c r="L287" s="274">
        <v>2</v>
      </c>
      <c r="M287" s="274">
        <v>7</v>
      </c>
      <c r="N287" s="282">
        <v>6</v>
      </c>
    </row>
    <row r="288" spans="3:14" ht="13.5" thickBot="1" x14ac:dyDescent="0.25">
      <c r="C288" s="283">
        <v>35253</v>
      </c>
      <c r="D288" s="275" t="s">
        <v>652</v>
      </c>
      <c r="E288" s="276" t="s">
        <v>761</v>
      </c>
      <c r="F288" s="275" t="s">
        <v>641</v>
      </c>
      <c r="G288" s="277">
        <v>2100</v>
      </c>
      <c r="H288" s="275" t="s">
        <v>438</v>
      </c>
      <c r="I288" s="277">
        <v>7</v>
      </c>
      <c r="J288" s="275"/>
      <c r="K288" s="277" t="s">
        <v>428</v>
      </c>
      <c r="L288" s="277">
        <v>0</v>
      </c>
      <c r="M288" s="277">
        <v>4</v>
      </c>
      <c r="N288" s="284">
        <v>6</v>
      </c>
    </row>
    <row r="289" spans="3:14" ht="13.5" thickBot="1" x14ac:dyDescent="0.25">
      <c r="C289" s="281">
        <v>35256</v>
      </c>
      <c r="D289" s="272" t="s">
        <v>596</v>
      </c>
      <c r="E289" s="273" t="s">
        <v>762</v>
      </c>
      <c r="F289" s="272" t="s">
        <v>641</v>
      </c>
      <c r="G289" s="274">
        <v>5169</v>
      </c>
      <c r="H289" s="272" t="s">
        <v>438</v>
      </c>
      <c r="I289" s="274">
        <v>7</v>
      </c>
      <c r="J289" s="272"/>
      <c r="K289" s="274" t="s">
        <v>552</v>
      </c>
      <c r="L289" s="274">
        <v>0</v>
      </c>
      <c r="M289" s="274">
        <v>5</v>
      </c>
      <c r="N289" s="282">
        <v>7</v>
      </c>
    </row>
    <row r="290" spans="3:14" ht="13.5" thickBot="1" x14ac:dyDescent="0.25">
      <c r="C290" s="283">
        <v>35262</v>
      </c>
      <c r="D290" s="275" t="s">
        <v>569</v>
      </c>
      <c r="E290" s="276" t="s">
        <v>763</v>
      </c>
      <c r="F290" s="275" t="s">
        <v>641</v>
      </c>
      <c r="G290" s="277">
        <v>4385</v>
      </c>
      <c r="H290" s="275" t="s">
        <v>438</v>
      </c>
      <c r="I290" s="277">
        <v>7</v>
      </c>
      <c r="J290" s="275"/>
      <c r="K290" s="277" t="s">
        <v>428</v>
      </c>
      <c r="L290" s="277">
        <v>0</v>
      </c>
      <c r="M290" s="277">
        <v>5</v>
      </c>
      <c r="N290" s="284">
        <v>9</v>
      </c>
    </row>
    <row r="291" spans="3:14" ht="13.5" thickBot="1" x14ac:dyDescent="0.25">
      <c r="C291" s="281">
        <v>35264</v>
      </c>
      <c r="D291" s="272" t="s">
        <v>725</v>
      </c>
      <c r="E291" s="273" t="s">
        <v>764</v>
      </c>
      <c r="F291" s="272" t="s">
        <v>641</v>
      </c>
      <c r="G291" s="274">
        <v>2177</v>
      </c>
      <c r="H291" s="272" t="s">
        <v>438</v>
      </c>
      <c r="I291" s="274">
        <v>6</v>
      </c>
      <c r="J291" s="272"/>
      <c r="K291" s="274" t="s">
        <v>475</v>
      </c>
      <c r="L291" s="274">
        <v>1</v>
      </c>
      <c r="M291" s="274">
        <v>3</v>
      </c>
      <c r="N291" s="282">
        <v>8</v>
      </c>
    </row>
    <row r="292" spans="3:14" ht="13.5" thickBot="1" x14ac:dyDescent="0.25">
      <c r="C292" s="283">
        <v>35267</v>
      </c>
      <c r="D292" s="275" t="s">
        <v>672</v>
      </c>
      <c r="E292" s="276" t="s">
        <v>765</v>
      </c>
      <c r="F292" s="275" t="s">
        <v>641</v>
      </c>
      <c r="G292" s="277">
        <v>2092</v>
      </c>
      <c r="H292" s="275" t="s">
        <v>438</v>
      </c>
      <c r="I292" s="277">
        <v>7</v>
      </c>
      <c r="J292" s="275" t="s">
        <v>434</v>
      </c>
      <c r="K292" s="277" t="s">
        <v>475</v>
      </c>
      <c r="L292" s="277">
        <v>1</v>
      </c>
      <c r="M292" s="277">
        <v>8</v>
      </c>
      <c r="N292" s="284">
        <v>7</v>
      </c>
    </row>
    <row r="293" spans="3:14" ht="13.5" thickBot="1" x14ac:dyDescent="0.25">
      <c r="C293" s="281">
        <v>35271</v>
      </c>
      <c r="D293" s="272" t="s">
        <v>682</v>
      </c>
      <c r="E293" s="273" t="s">
        <v>766</v>
      </c>
      <c r="F293" s="272" t="s">
        <v>641</v>
      </c>
      <c r="G293" s="274">
        <v>2445</v>
      </c>
      <c r="H293" s="272" t="s">
        <v>438</v>
      </c>
      <c r="I293" s="274">
        <v>6</v>
      </c>
      <c r="J293" s="272"/>
      <c r="K293" s="274" t="s">
        <v>552</v>
      </c>
      <c r="L293" s="274">
        <v>1</v>
      </c>
      <c r="M293" s="274">
        <v>4</v>
      </c>
      <c r="N293" s="282">
        <v>9</v>
      </c>
    </row>
    <row r="294" spans="3:14" ht="13.5" thickBot="1" x14ac:dyDescent="0.25">
      <c r="C294" s="283">
        <v>35274</v>
      </c>
      <c r="D294" s="275" t="s">
        <v>688</v>
      </c>
      <c r="E294" s="276" t="s">
        <v>767</v>
      </c>
      <c r="F294" s="275" t="s">
        <v>641</v>
      </c>
      <c r="G294" s="277">
        <v>2085</v>
      </c>
      <c r="H294" s="275" t="s">
        <v>438</v>
      </c>
      <c r="I294" s="277">
        <v>6</v>
      </c>
      <c r="J294" s="275" t="s">
        <v>517</v>
      </c>
      <c r="K294" s="277" t="s">
        <v>428</v>
      </c>
      <c r="L294" s="277">
        <v>3</v>
      </c>
      <c r="M294" s="277">
        <v>5</v>
      </c>
      <c r="N294" s="284">
        <v>7</v>
      </c>
    </row>
    <row r="295" spans="3:14" ht="13.5" thickBot="1" x14ac:dyDescent="0.25">
      <c r="C295" s="281">
        <v>35278</v>
      </c>
      <c r="D295" s="272" t="s">
        <v>768</v>
      </c>
      <c r="E295" s="273" t="s">
        <v>769</v>
      </c>
      <c r="F295" s="272" t="s">
        <v>641</v>
      </c>
      <c r="G295" s="274">
        <v>369</v>
      </c>
      <c r="H295" s="272" t="s">
        <v>438</v>
      </c>
      <c r="I295" s="274">
        <v>6</v>
      </c>
      <c r="J295" s="272"/>
      <c r="K295" s="274" t="s">
        <v>552</v>
      </c>
      <c r="L295" s="274">
        <v>3</v>
      </c>
      <c r="M295" s="274">
        <v>7</v>
      </c>
      <c r="N295" s="282">
        <v>11</v>
      </c>
    </row>
    <row r="296" spans="3:14" ht="13.5" thickBot="1" x14ac:dyDescent="0.25">
      <c r="C296" s="283">
        <v>35281</v>
      </c>
      <c r="D296" s="275" t="s">
        <v>639</v>
      </c>
      <c r="E296" s="276" t="s">
        <v>770</v>
      </c>
      <c r="F296" s="275" t="s">
        <v>641</v>
      </c>
      <c r="G296" s="277">
        <v>2205</v>
      </c>
      <c r="H296" s="275" t="s">
        <v>438</v>
      </c>
      <c r="I296" s="277">
        <v>6</v>
      </c>
      <c r="J296" s="275"/>
      <c r="K296" s="277" t="s">
        <v>552</v>
      </c>
      <c r="L296" s="277">
        <v>1</v>
      </c>
      <c r="M296" s="277">
        <v>6</v>
      </c>
      <c r="N296" s="284">
        <v>8</v>
      </c>
    </row>
    <row r="297" spans="3:14" ht="13.5" thickBot="1" x14ac:dyDescent="0.25">
      <c r="C297" s="281">
        <v>35283</v>
      </c>
      <c r="D297" s="272" t="s">
        <v>644</v>
      </c>
      <c r="E297" s="273" t="s">
        <v>771</v>
      </c>
      <c r="F297" s="272" t="s">
        <v>641</v>
      </c>
      <c r="G297" s="274">
        <v>5016</v>
      </c>
      <c r="H297" s="272" t="s">
        <v>438</v>
      </c>
      <c r="I297" s="274">
        <v>6</v>
      </c>
      <c r="J297" s="272" t="s">
        <v>434</v>
      </c>
      <c r="K297" s="274" t="s">
        <v>475</v>
      </c>
      <c r="L297" s="274">
        <v>1</v>
      </c>
      <c r="M297" s="274">
        <v>5</v>
      </c>
      <c r="N297" s="282">
        <v>7</v>
      </c>
    </row>
    <row r="298" spans="3:14" ht="13.5" thickBot="1" x14ac:dyDescent="0.25">
      <c r="C298" s="283">
        <v>35285</v>
      </c>
      <c r="D298" s="275" t="s">
        <v>685</v>
      </c>
      <c r="E298" s="276" t="s">
        <v>772</v>
      </c>
      <c r="F298" s="275" t="s">
        <v>641</v>
      </c>
      <c r="G298" s="277">
        <v>1297</v>
      </c>
      <c r="H298" s="275" t="s">
        <v>438</v>
      </c>
      <c r="I298" s="277">
        <v>6</v>
      </c>
      <c r="J298" s="275"/>
      <c r="K298" s="277" t="s">
        <v>475</v>
      </c>
      <c r="L298" s="277">
        <v>0</v>
      </c>
      <c r="M298" s="277">
        <v>2</v>
      </c>
      <c r="N298" s="284">
        <v>8</v>
      </c>
    </row>
    <row r="299" spans="3:14" ht="13.5" thickBot="1" x14ac:dyDescent="0.25">
      <c r="C299" s="281">
        <v>35288</v>
      </c>
      <c r="D299" s="272" t="s">
        <v>680</v>
      </c>
      <c r="E299" s="273" t="s">
        <v>773</v>
      </c>
      <c r="F299" s="272" t="s">
        <v>641</v>
      </c>
      <c r="G299" s="274">
        <v>1545</v>
      </c>
      <c r="H299" s="272" t="s">
        <v>438</v>
      </c>
      <c r="I299" s="274">
        <v>7</v>
      </c>
      <c r="J299" s="272"/>
      <c r="K299" s="274" t="s">
        <v>518</v>
      </c>
      <c r="L299" s="274">
        <v>3</v>
      </c>
      <c r="M299" s="274">
        <v>7</v>
      </c>
      <c r="N299" s="282">
        <v>8</v>
      </c>
    </row>
    <row r="300" spans="3:14" ht="13.5" thickBot="1" x14ac:dyDescent="0.25">
      <c r="C300" s="293">
        <v>35290</v>
      </c>
      <c r="D300" s="294" t="s">
        <v>654</v>
      </c>
      <c r="E300" s="295" t="s">
        <v>774</v>
      </c>
      <c r="F300" s="294" t="s">
        <v>641</v>
      </c>
      <c r="G300" s="296">
        <v>1747</v>
      </c>
      <c r="H300" s="294" t="s">
        <v>438</v>
      </c>
      <c r="I300" s="296">
        <v>6</v>
      </c>
      <c r="J300" s="294"/>
      <c r="K300" s="296" t="s">
        <v>475</v>
      </c>
      <c r="L300" s="296">
        <v>2</v>
      </c>
      <c r="M300" s="296">
        <v>7</v>
      </c>
      <c r="N300" s="297">
        <v>7</v>
      </c>
    </row>
    <row r="301" spans="3:14" ht="13.5" thickTop="1" x14ac:dyDescent="0.2">
      <c r="C301" s="290"/>
    </row>
    <row r="303" spans="3:14" x14ac:dyDescent="0.2">
      <c r="C303" s="290"/>
    </row>
    <row r="304" spans="3:14" x14ac:dyDescent="0.2">
      <c r="C304" s="290"/>
    </row>
    <row r="305" spans="3:14" ht="15" x14ac:dyDescent="0.2">
      <c r="C305" s="291" t="s">
        <v>775</v>
      </c>
    </row>
    <row r="306" spans="3:14" x14ac:dyDescent="0.2">
      <c r="C306" s="290"/>
    </row>
    <row r="307" spans="3:14" ht="13.5" thickBot="1" x14ac:dyDescent="0.25">
      <c r="C307" s="292" t="s">
        <v>435</v>
      </c>
    </row>
    <row r="308" spans="3:14" ht="14.25" thickTop="1" thickBot="1" x14ac:dyDescent="0.25">
      <c r="C308" s="278" t="s">
        <v>416</v>
      </c>
      <c r="D308" s="279" t="s">
        <v>9</v>
      </c>
      <c r="E308" s="279" t="s">
        <v>417</v>
      </c>
      <c r="F308" s="279" t="s">
        <v>37</v>
      </c>
      <c r="G308" s="279" t="s">
        <v>418</v>
      </c>
      <c r="H308" s="279" t="s">
        <v>419</v>
      </c>
      <c r="I308" s="279" t="s">
        <v>420</v>
      </c>
      <c r="J308" s="279" t="s">
        <v>421</v>
      </c>
      <c r="K308" s="279" t="s">
        <v>422</v>
      </c>
      <c r="L308" s="279" t="s">
        <v>423</v>
      </c>
      <c r="M308" s="279" t="s">
        <v>17</v>
      </c>
      <c r="N308" s="280" t="s">
        <v>424</v>
      </c>
    </row>
    <row r="309" spans="3:14" ht="14.25" thickTop="1" thickBot="1" x14ac:dyDescent="0.25">
      <c r="C309" s="281">
        <v>34826</v>
      </c>
      <c r="D309" s="272" t="s">
        <v>663</v>
      </c>
      <c r="E309" s="273" t="s">
        <v>776</v>
      </c>
      <c r="F309" s="272" t="s">
        <v>641</v>
      </c>
      <c r="G309" s="274">
        <v>3035</v>
      </c>
      <c r="H309" s="272" t="s">
        <v>438</v>
      </c>
      <c r="I309" s="274">
        <v>6</v>
      </c>
      <c r="J309" s="272" t="s">
        <v>434</v>
      </c>
      <c r="K309" s="274" t="s">
        <v>475</v>
      </c>
      <c r="L309" s="274">
        <v>0</v>
      </c>
      <c r="M309" s="274">
        <v>6</v>
      </c>
      <c r="N309" s="282">
        <v>8</v>
      </c>
    </row>
    <row r="310" spans="3:14" ht="13.5" thickBot="1" x14ac:dyDescent="0.25">
      <c r="C310" s="283">
        <v>34829</v>
      </c>
      <c r="D310" s="275" t="s">
        <v>733</v>
      </c>
      <c r="E310" s="276" t="s">
        <v>777</v>
      </c>
      <c r="F310" s="275" t="s">
        <v>641</v>
      </c>
      <c r="G310" s="277">
        <v>963</v>
      </c>
      <c r="H310" s="275" t="s">
        <v>438</v>
      </c>
      <c r="I310" s="277">
        <v>6</v>
      </c>
      <c r="J310" s="275"/>
      <c r="K310" s="277" t="s">
        <v>552</v>
      </c>
      <c r="L310" s="277">
        <v>0</v>
      </c>
      <c r="M310" s="277">
        <v>4</v>
      </c>
      <c r="N310" s="284">
        <v>7</v>
      </c>
    </row>
    <row r="311" spans="3:14" ht="13.5" thickBot="1" x14ac:dyDescent="0.25">
      <c r="C311" s="281">
        <v>34833</v>
      </c>
      <c r="D311" s="272" t="s">
        <v>672</v>
      </c>
      <c r="E311" s="273" t="s">
        <v>778</v>
      </c>
      <c r="F311" s="272" t="s">
        <v>641</v>
      </c>
      <c r="G311" s="274">
        <v>1644</v>
      </c>
      <c r="H311" s="272" t="s">
        <v>438</v>
      </c>
      <c r="I311" s="274">
        <v>6</v>
      </c>
      <c r="J311" s="272"/>
      <c r="K311" s="274" t="s">
        <v>475</v>
      </c>
      <c r="L311" s="274">
        <v>1</v>
      </c>
      <c r="M311" s="274">
        <v>4</v>
      </c>
      <c r="N311" s="282">
        <v>7</v>
      </c>
    </row>
    <row r="312" spans="3:14" ht="13.5" thickBot="1" x14ac:dyDescent="0.25">
      <c r="C312" s="283">
        <v>34840</v>
      </c>
      <c r="D312" s="275" t="s">
        <v>642</v>
      </c>
      <c r="E312" s="276" t="s">
        <v>779</v>
      </c>
      <c r="F312" s="275" t="s">
        <v>641</v>
      </c>
      <c r="G312" s="277">
        <v>976</v>
      </c>
      <c r="H312" s="275" t="s">
        <v>438</v>
      </c>
      <c r="I312" s="277">
        <v>6</v>
      </c>
      <c r="J312" s="275"/>
      <c r="K312" s="277" t="s">
        <v>428</v>
      </c>
      <c r="L312" s="277">
        <v>0</v>
      </c>
      <c r="M312" s="277">
        <v>2</v>
      </c>
      <c r="N312" s="284">
        <v>7</v>
      </c>
    </row>
    <row r="313" spans="3:14" ht="13.5" thickBot="1" x14ac:dyDescent="0.25">
      <c r="C313" s="281">
        <v>34842</v>
      </c>
      <c r="D313" s="272" t="s">
        <v>709</v>
      </c>
      <c r="E313" s="273" t="s">
        <v>780</v>
      </c>
      <c r="F313" s="272" t="s">
        <v>641</v>
      </c>
      <c r="G313" s="274">
        <v>1337</v>
      </c>
      <c r="H313" s="272" t="s">
        <v>438</v>
      </c>
      <c r="I313" s="274">
        <v>6</v>
      </c>
      <c r="J313" s="272"/>
      <c r="K313" s="274" t="s">
        <v>552</v>
      </c>
      <c r="L313" s="274">
        <v>0</v>
      </c>
      <c r="M313" s="274">
        <v>4</v>
      </c>
      <c r="N313" s="282">
        <v>9</v>
      </c>
    </row>
    <row r="314" spans="3:14" ht="13.5" thickBot="1" x14ac:dyDescent="0.25">
      <c r="C314" s="283">
        <v>34844</v>
      </c>
      <c r="D314" s="275" t="s">
        <v>596</v>
      </c>
      <c r="E314" s="276" t="s">
        <v>781</v>
      </c>
      <c r="F314" s="275" t="s">
        <v>641</v>
      </c>
      <c r="G314" s="277">
        <v>3010</v>
      </c>
      <c r="H314" s="275" t="s">
        <v>438</v>
      </c>
      <c r="I314" s="277">
        <v>7</v>
      </c>
      <c r="J314" s="275"/>
      <c r="K314" s="277" t="s">
        <v>428</v>
      </c>
      <c r="L314" s="277">
        <v>0</v>
      </c>
      <c r="M314" s="277">
        <v>4</v>
      </c>
      <c r="N314" s="284">
        <v>5</v>
      </c>
    </row>
    <row r="315" spans="3:14" ht="13.5" thickBot="1" x14ac:dyDescent="0.25">
      <c r="C315" s="281">
        <v>34847</v>
      </c>
      <c r="D315" s="272" t="s">
        <v>658</v>
      </c>
      <c r="E315" s="273" t="s">
        <v>782</v>
      </c>
      <c r="F315" s="272" t="s">
        <v>641</v>
      </c>
      <c r="G315" s="274">
        <v>2713</v>
      </c>
      <c r="H315" s="272" t="s">
        <v>438</v>
      </c>
      <c r="I315" s="274">
        <v>6</v>
      </c>
      <c r="J315" s="272"/>
      <c r="K315" s="274" t="s">
        <v>428</v>
      </c>
      <c r="L315" s="274">
        <v>0</v>
      </c>
      <c r="M315" s="274">
        <v>1</v>
      </c>
      <c r="N315" s="282">
        <v>7</v>
      </c>
    </row>
    <row r="316" spans="3:14" ht="13.5" thickBot="1" x14ac:dyDescent="0.25">
      <c r="C316" s="283">
        <v>34851</v>
      </c>
      <c r="D316" s="275" t="s">
        <v>654</v>
      </c>
      <c r="E316" s="276" t="s">
        <v>783</v>
      </c>
      <c r="F316" s="275" t="s">
        <v>641</v>
      </c>
      <c r="G316" s="277">
        <v>2057</v>
      </c>
      <c r="H316" s="275" t="s">
        <v>438</v>
      </c>
      <c r="I316" s="277">
        <v>6</v>
      </c>
      <c r="J316" s="275"/>
      <c r="K316" s="277" t="s">
        <v>475</v>
      </c>
      <c r="L316" s="277">
        <v>0</v>
      </c>
      <c r="M316" s="277">
        <v>3</v>
      </c>
      <c r="N316" s="284">
        <v>5</v>
      </c>
    </row>
    <row r="317" spans="3:14" ht="13.5" thickBot="1" x14ac:dyDescent="0.25">
      <c r="C317" s="281">
        <v>34854</v>
      </c>
      <c r="D317" s="272" t="s">
        <v>784</v>
      </c>
      <c r="E317" s="273" t="s">
        <v>785</v>
      </c>
      <c r="F317" s="272" t="s">
        <v>641</v>
      </c>
      <c r="G317" s="274">
        <v>911</v>
      </c>
      <c r="H317" s="272" t="s">
        <v>438</v>
      </c>
      <c r="I317" s="274">
        <v>6</v>
      </c>
      <c r="J317" s="272"/>
      <c r="K317" s="274" t="s">
        <v>552</v>
      </c>
      <c r="L317" s="274">
        <v>2</v>
      </c>
      <c r="M317" s="274">
        <v>4</v>
      </c>
      <c r="N317" s="282">
        <v>8</v>
      </c>
    </row>
    <row r="318" spans="3:14" ht="13.5" thickBot="1" x14ac:dyDescent="0.25">
      <c r="C318" s="283">
        <v>34856</v>
      </c>
      <c r="D318" s="275" t="s">
        <v>644</v>
      </c>
      <c r="E318" s="276" t="s">
        <v>786</v>
      </c>
      <c r="F318" s="275" t="s">
        <v>641</v>
      </c>
      <c r="G318" s="277">
        <v>5485</v>
      </c>
      <c r="H318" s="275" t="s">
        <v>438</v>
      </c>
      <c r="I318" s="277">
        <v>9</v>
      </c>
      <c r="J318" s="275"/>
      <c r="K318" s="277" t="s">
        <v>475</v>
      </c>
      <c r="L318" s="277">
        <v>0</v>
      </c>
      <c r="M318" s="277">
        <v>3</v>
      </c>
      <c r="N318" s="284">
        <v>6</v>
      </c>
    </row>
    <row r="319" spans="3:14" ht="13.5" thickBot="1" x14ac:dyDescent="0.25">
      <c r="C319" s="281">
        <v>34858</v>
      </c>
      <c r="D319" s="272" t="s">
        <v>703</v>
      </c>
      <c r="E319" s="273" t="s">
        <v>787</v>
      </c>
      <c r="F319" s="272" t="s">
        <v>641</v>
      </c>
      <c r="G319" s="274">
        <v>2055</v>
      </c>
      <c r="H319" s="272" t="s">
        <v>438</v>
      </c>
      <c r="I319" s="274">
        <v>6</v>
      </c>
      <c r="J319" s="272"/>
      <c r="K319" s="274" t="s">
        <v>428</v>
      </c>
      <c r="L319" s="274">
        <v>0</v>
      </c>
      <c r="M319" s="274">
        <v>4</v>
      </c>
      <c r="N319" s="282">
        <v>6</v>
      </c>
    </row>
    <row r="320" spans="3:14" ht="13.5" thickBot="1" x14ac:dyDescent="0.25">
      <c r="C320" s="283">
        <v>34861</v>
      </c>
      <c r="D320" s="275" t="s">
        <v>711</v>
      </c>
      <c r="E320" s="276" t="s">
        <v>788</v>
      </c>
      <c r="F320" s="275" t="s">
        <v>641</v>
      </c>
      <c r="G320" s="277">
        <v>1478</v>
      </c>
      <c r="H320" s="275" t="s">
        <v>427</v>
      </c>
      <c r="I320" s="277">
        <v>6</v>
      </c>
      <c r="J320" s="275"/>
      <c r="K320" s="277" t="s">
        <v>428</v>
      </c>
      <c r="L320" s="277">
        <v>1</v>
      </c>
      <c r="M320" s="277">
        <v>3</v>
      </c>
      <c r="N320" s="284">
        <v>6</v>
      </c>
    </row>
    <row r="321" spans="3:14" ht="13.5" thickBot="1" x14ac:dyDescent="0.25">
      <c r="C321" s="281">
        <v>34865</v>
      </c>
      <c r="D321" s="272" t="s">
        <v>648</v>
      </c>
      <c r="E321" s="273" t="s">
        <v>789</v>
      </c>
      <c r="F321" s="272" t="s">
        <v>641</v>
      </c>
      <c r="G321" s="274">
        <v>5234</v>
      </c>
      <c r="H321" s="272" t="s">
        <v>438</v>
      </c>
      <c r="I321" s="274">
        <v>9</v>
      </c>
      <c r="J321" s="272"/>
      <c r="K321" s="274" t="s">
        <v>428</v>
      </c>
      <c r="L321" s="274">
        <v>0</v>
      </c>
      <c r="M321" s="274">
        <v>5</v>
      </c>
      <c r="N321" s="282">
        <v>6</v>
      </c>
    </row>
    <row r="322" spans="3:14" ht="13.5" thickBot="1" x14ac:dyDescent="0.25">
      <c r="C322" s="283">
        <v>34868</v>
      </c>
      <c r="D322" s="275" t="s">
        <v>695</v>
      </c>
      <c r="E322" s="276" t="s">
        <v>607</v>
      </c>
      <c r="F322" s="275" t="s">
        <v>641</v>
      </c>
      <c r="G322" s="277">
        <v>1384</v>
      </c>
      <c r="H322" s="275" t="s">
        <v>438</v>
      </c>
      <c r="I322" s="277">
        <v>6</v>
      </c>
      <c r="J322" s="275"/>
      <c r="K322" s="277" t="s">
        <v>428</v>
      </c>
      <c r="L322" s="277">
        <v>2</v>
      </c>
      <c r="M322" s="277">
        <v>3</v>
      </c>
      <c r="N322" s="284">
        <v>4</v>
      </c>
    </row>
    <row r="323" spans="3:14" ht="13.5" thickBot="1" x14ac:dyDescent="0.25">
      <c r="C323" s="281">
        <v>34870</v>
      </c>
      <c r="D323" s="272" t="s">
        <v>768</v>
      </c>
      <c r="E323" s="273" t="s">
        <v>790</v>
      </c>
      <c r="F323" s="272" t="s">
        <v>641</v>
      </c>
      <c r="G323" s="274">
        <v>1342</v>
      </c>
      <c r="H323" s="272" t="s">
        <v>438</v>
      </c>
      <c r="I323" s="274">
        <v>6</v>
      </c>
      <c r="J323" s="272" t="s">
        <v>616</v>
      </c>
      <c r="K323" s="274" t="s">
        <v>475</v>
      </c>
      <c r="L323" s="274">
        <v>0</v>
      </c>
      <c r="M323" s="274">
        <v>4</v>
      </c>
      <c r="N323" s="282">
        <v>6</v>
      </c>
    </row>
    <row r="324" spans="3:14" ht="13.5" thickBot="1" x14ac:dyDescent="0.25">
      <c r="C324" s="283">
        <v>34882</v>
      </c>
      <c r="D324" s="275" t="s">
        <v>652</v>
      </c>
      <c r="E324" s="276" t="s">
        <v>791</v>
      </c>
      <c r="F324" s="275" t="s">
        <v>641</v>
      </c>
      <c r="G324" s="277">
        <v>3032</v>
      </c>
      <c r="H324" s="275" t="s">
        <v>438</v>
      </c>
      <c r="I324" s="277">
        <v>7</v>
      </c>
      <c r="J324" s="275"/>
      <c r="K324" s="277" t="s">
        <v>428</v>
      </c>
      <c r="L324" s="277">
        <v>1</v>
      </c>
      <c r="M324" s="277">
        <v>4</v>
      </c>
      <c r="N324" s="284">
        <v>6</v>
      </c>
    </row>
    <row r="325" spans="3:14" ht="13.5" thickBot="1" x14ac:dyDescent="0.25">
      <c r="C325" s="281">
        <v>34886</v>
      </c>
      <c r="D325" s="272" t="s">
        <v>648</v>
      </c>
      <c r="E325" s="273" t="s">
        <v>792</v>
      </c>
      <c r="F325" s="272" t="s">
        <v>641</v>
      </c>
      <c r="G325" s="274">
        <v>5540</v>
      </c>
      <c r="H325" s="272" t="s">
        <v>438</v>
      </c>
      <c r="I325" s="274">
        <v>6</v>
      </c>
      <c r="J325" s="272"/>
      <c r="K325" s="274" t="s">
        <v>428</v>
      </c>
      <c r="L325" s="274">
        <v>0</v>
      </c>
      <c r="M325" s="274">
        <v>4</v>
      </c>
      <c r="N325" s="282">
        <v>6</v>
      </c>
    </row>
    <row r="326" spans="3:14" ht="13.5" thickBot="1" x14ac:dyDescent="0.25">
      <c r="C326" s="283">
        <v>34889</v>
      </c>
      <c r="D326" s="275" t="s">
        <v>793</v>
      </c>
      <c r="E326" s="276" t="s">
        <v>794</v>
      </c>
      <c r="F326" s="275" t="s">
        <v>641</v>
      </c>
      <c r="G326" s="277">
        <v>2060</v>
      </c>
      <c r="H326" s="275" t="s">
        <v>438</v>
      </c>
      <c r="I326" s="277">
        <v>1</v>
      </c>
      <c r="J326" s="275"/>
      <c r="K326" s="277" t="s">
        <v>552</v>
      </c>
      <c r="L326" s="277">
        <v>2</v>
      </c>
      <c r="M326" s="277">
        <v>5</v>
      </c>
      <c r="N326" s="284">
        <v>9</v>
      </c>
    </row>
    <row r="327" spans="3:14" ht="13.5" thickBot="1" x14ac:dyDescent="0.25">
      <c r="C327" s="281">
        <v>34892</v>
      </c>
      <c r="D327" s="272" t="s">
        <v>569</v>
      </c>
      <c r="E327" s="273" t="s">
        <v>795</v>
      </c>
      <c r="F327" s="272" t="s">
        <v>641</v>
      </c>
      <c r="G327" s="274">
        <v>1842</v>
      </c>
      <c r="H327" s="272" t="s">
        <v>438</v>
      </c>
      <c r="I327" s="274">
        <v>1</v>
      </c>
      <c r="J327" s="272"/>
      <c r="K327" s="274" t="s">
        <v>428</v>
      </c>
      <c r="L327" s="274">
        <v>1</v>
      </c>
      <c r="M327" s="274">
        <v>3</v>
      </c>
      <c r="N327" s="282">
        <v>7</v>
      </c>
    </row>
    <row r="328" spans="3:14" ht="13.5" thickBot="1" x14ac:dyDescent="0.25">
      <c r="C328" s="283">
        <v>34898</v>
      </c>
      <c r="D328" s="275" t="s">
        <v>667</v>
      </c>
      <c r="E328" s="276" t="s">
        <v>796</v>
      </c>
      <c r="F328" s="275" t="s">
        <v>641</v>
      </c>
      <c r="G328" s="277">
        <v>2506</v>
      </c>
      <c r="H328" s="275" t="s">
        <v>438</v>
      </c>
      <c r="I328" s="277">
        <v>7</v>
      </c>
      <c r="J328" s="275"/>
      <c r="K328" s="277" t="s">
        <v>428</v>
      </c>
      <c r="L328" s="277">
        <v>1</v>
      </c>
      <c r="M328" s="277">
        <v>3</v>
      </c>
      <c r="N328" s="284">
        <v>5</v>
      </c>
    </row>
    <row r="329" spans="3:14" ht="13.5" thickBot="1" x14ac:dyDescent="0.25">
      <c r="C329" s="281">
        <v>34900</v>
      </c>
      <c r="D329" s="272" t="s">
        <v>725</v>
      </c>
      <c r="E329" s="273" t="s">
        <v>797</v>
      </c>
      <c r="F329" s="272" t="s">
        <v>641</v>
      </c>
      <c r="G329" s="274">
        <v>2293</v>
      </c>
      <c r="H329" s="272" t="s">
        <v>438</v>
      </c>
      <c r="I329" s="274">
        <v>7</v>
      </c>
      <c r="J329" s="272"/>
      <c r="K329" s="274" t="s">
        <v>428</v>
      </c>
      <c r="L329" s="274">
        <v>1</v>
      </c>
      <c r="M329" s="274">
        <v>5</v>
      </c>
      <c r="N329" s="282">
        <v>8</v>
      </c>
    </row>
    <row r="330" spans="3:14" ht="13.5" thickBot="1" x14ac:dyDescent="0.25">
      <c r="C330" s="283">
        <v>34903</v>
      </c>
      <c r="D330" s="275" t="s">
        <v>680</v>
      </c>
      <c r="E330" s="276" t="s">
        <v>798</v>
      </c>
      <c r="F330" s="275" t="s">
        <v>641</v>
      </c>
      <c r="G330" s="277">
        <v>2161</v>
      </c>
      <c r="H330" s="275" t="s">
        <v>438</v>
      </c>
      <c r="I330" s="277">
        <v>7</v>
      </c>
      <c r="J330" s="275"/>
      <c r="K330" s="277" t="s">
        <v>428</v>
      </c>
      <c r="L330" s="277">
        <v>2</v>
      </c>
      <c r="M330" s="277">
        <v>4</v>
      </c>
      <c r="N330" s="284">
        <v>6</v>
      </c>
    </row>
    <row r="331" spans="3:14" ht="13.5" thickBot="1" x14ac:dyDescent="0.25">
      <c r="C331" s="281">
        <v>34905</v>
      </c>
      <c r="D331" s="272" t="s">
        <v>667</v>
      </c>
      <c r="E331" s="273" t="s">
        <v>799</v>
      </c>
      <c r="F331" s="272" t="s">
        <v>641</v>
      </c>
      <c r="G331" s="274">
        <v>3723</v>
      </c>
      <c r="H331" s="272" t="s">
        <v>438</v>
      </c>
      <c r="I331" s="274">
        <v>7</v>
      </c>
      <c r="J331" s="272"/>
      <c r="K331" s="274" t="s">
        <v>475</v>
      </c>
      <c r="L331" s="274">
        <v>0</v>
      </c>
      <c r="M331" s="274">
        <v>6</v>
      </c>
      <c r="N331" s="282">
        <v>10</v>
      </c>
    </row>
    <row r="332" spans="3:14" ht="13.5" thickBot="1" x14ac:dyDescent="0.25">
      <c r="C332" s="283">
        <v>34907</v>
      </c>
      <c r="D332" s="275" t="s">
        <v>746</v>
      </c>
      <c r="E332" s="276" t="s">
        <v>539</v>
      </c>
      <c r="F332" s="275" t="s">
        <v>641</v>
      </c>
      <c r="G332" s="277">
        <v>2479</v>
      </c>
      <c r="H332" s="275" t="s">
        <v>438</v>
      </c>
      <c r="I332" s="277">
        <v>7</v>
      </c>
      <c r="J332" s="275"/>
      <c r="K332" s="277" t="s">
        <v>428</v>
      </c>
      <c r="L332" s="277">
        <v>0</v>
      </c>
      <c r="M332" s="277">
        <v>2</v>
      </c>
      <c r="N332" s="284">
        <v>5</v>
      </c>
    </row>
    <row r="333" spans="3:14" ht="13.5" thickBot="1" x14ac:dyDescent="0.25">
      <c r="C333" s="281">
        <v>34910</v>
      </c>
      <c r="D333" s="272" t="s">
        <v>649</v>
      </c>
      <c r="E333" s="273" t="s">
        <v>800</v>
      </c>
      <c r="F333" s="272" t="s">
        <v>641</v>
      </c>
      <c r="G333" s="274">
        <v>3813</v>
      </c>
      <c r="H333" s="272" t="s">
        <v>438</v>
      </c>
      <c r="I333" s="274">
        <v>7</v>
      </c>
      <c r="J333" s="272"/>
      <c r="K333" s="274" t="s">
        <v>428</v>
      </c>
      <c r="L333" s="274">
        <v>0</v>
      </c>
      <c r="M333" s="274">
        <v>5</v>
      </c>
      <c r="N333" s="282">
        <v>8</v>
      </c>
    </row>
    <row r="334" spans="3:14" ht="13.5" thickBot="1" x14ac:dyDescent="0.25">
      <c r="C334" s="283">
        <v>34912</v>
      </c>
      <c r="D334" s="275" t="s">
        <v>644</v>
      </c>
      <c r="E334" s="276" t="s">
        <v>801</v>
      </c>
      <c r="F334" s="275" t="s">
        <v>641</v>
      </c>
      <c r="G334" s="277">
        <v>7280</v>
      </c>
      <c r="H334" s="275" t="s">
        <v>438</v>
      </c>
      <c r="I334" s="277">
        <v>9</v>
      </c>
      <c r="J334" s="275"/>
      <c r="K334" s="277" t="s">
        <v>428</v>
      </c>
      <c r="L334" s="277">
        <v>0</v>
      </c>
      <c r="M334" s="277">
        <v>4</v>
      </c>
      <c r="N334" s="284">
        <v>5</v>
      </c>
    </row>
    <row r="335" spans="3:14" ht="13.5" thickBot="1" x14ac:dyDescent="0.25">
      <c r="C335" s="281">
        <v>34914</v>
      </c>
      <c r="D335" s="272" t="s">
        <v>685</v>
      </c>
      <c r="E335" s="273" t="s">
        <v>802</v>
      </c>
      <c r="F335" s="272" t="s">
        <v>641</v>
      </c>
      <c r="G335" s="274">
        <v>1721</v>
      </c>
      <c r="H335" s="272" t="s">
        <v>438</v>
      </c>
      <c r="I335" s="274">
        <v>7</v>
      </c>
      <c r="J335" s="272"/>
      <c r="K335" s="274" t="s">
        <v>428</v>
      </c>
      <c r="L335" s="274">
        <v>0</v>
      </c>
      <c r="M335" s="274">
        <v>4</v>
      </c>
      <c r="N335" s="282">
        <v>7</v>
      </c>
    </row>
    <row r="336" spans="3:14" ht="13.5" thickBot="1" x14ac:dyDescent="0.25">
      <c r="C336" s="283">
        <v>34916</v>
      </c>
      <c r="D336" s="275" t="s">
        <v>656</v>
      </c>
      <c r="E336" s="276" t="s">
        <v>803</v>
      </c>
      <c r="F336" s="275" t="s">
        <v>641</v>
      </c>
      <c r="G336" s="277">
        <v>1567</v>
      </c>
      <c r="H336" s="275" t="s">
        <v>438</v>
      </c>
      <c r="I336" s="277">
        <v>7</v>
      </c>
      <c r="J336" s="275"/>
      <c r="K336" s="277" t="s">
        <v>428</v>
      </c>
      <c r="L336" s="277">
        <v>0</v>
      </c>
      <c r="M336" s="277">
        <v>1</v>
      </c>
      <c r="N336" s="284">
        <v>7</v>
      </c>
    </row>
    <row r="337" spans="3:14" ht="13.5" thickBot="1" x14ac:dyDescent="0.25">
      <c r="C337" s="285">
        <v>34919</v>
      </c>
      <c r="D337" s="286" t="s">
        <v>669</v>
      </c>
      <c r="E337" s="287" t="s">
        <v>804</v>
      </c>
      <c r="F337" s="286" t="s">
        <v>641</v>
      </c>
      <c r="G337" s="288">
        <v>1928</v>
      </c>
      <c r="H337" s="286" t="s">
        <v>438</v>
      </c>
      <c r="I337" s="288">
        <v>7</v>
      </c>
      <c r="J337" s="286"/>
      <c r="K337" s="288" t="s">
        <v>428</v>
      </c>
      <c r="L337" s="288">
        <v>0</v>
      </c>
      <c r="M337" s="288">
        <v>2</v>
      </c>
      <c r="N337" s="289">
        <v>7</v>
      </c>
    </row>
    <row r="338" spans="3:14" ht="13.5" thickTop="1" x14ac:dyDescent="0.2">
      <c r="C338" s="290"/>
    </row>
    <row r="340" spans="3:14" x14ac:dyDescent="0.2">
      <c r="C340" s="290"/>
    </row>
    <row r="341" spans="3:14" x14ac:dyDescent="0.2">
      <c r="C341" s="290"/>
    </row>
    <row r="342" spans="3:14" ht="15" x14ac:dyDescent="0.2">
      <c r="C342" s="291" t="s">
        <v>805</v>
      </c>
    </row>
    <row r="343" spans="3:14" x14ac:dyDescent="0.2">
      <c r="C343" s="290"/>
    </row>
    <row r="344" spans="3:14" ht="13.5" thickBot="1" x14ac:dyDescent="0.25">
      <c r="C344" s="292" t="s">
        <v>435</v>
      </c>
    </row>
    <row r="345" spans="3:14" ht="14.25" thickTop="1" thickBot="1" x14ac:dyDescent="0.25">
      <c r="C345" s="278" t="s">
        <v>416</v>
      </c>
      <c r="D345" s="279" t="s">
        <v>9</v>
      </c>
      <c r="E345" s="279" t="s">
        <v>417</v>
      </c>
      <c r="F345" s="279" t="s">
        <v>37</v>
      </c>
      <c r="G345" s="279" t="s">
        <v>418</v>
      </c>
      <c r="H345" s="279" t="s">
        <v>419</v>
      </c>
      <c r="I345" s="279" t="s">
        <v>420</v>
      </c>
      <c r="J345" s="279" t="s">
        <v>421</v>
      </c>
      <c r="K345" s="279" t="s">
        <v>422</v>
      </c>
      <c r="L345" s="279" t="s">
        <v>423</v>
      </c>
      <c r="M345" s="279" t="s">
        <v>17</v>
      </c>
      <c r="N345" s="280" t="s">
        <v>424</v>
      </c>
    </row>
    <row r="346" spans="3:14" ht="14.25" thickTop="1" thickBot="1" x14ac:dyDescent="0.25">
      <c r="C346" s="283">
        <v>34462</v>
      </c>
      <c r="D346" s="275" t="s">
        <v>806</v>
      </c>
      <c r="E346" s="276" t="s">
        <v>807</v>
      </c>
      <c r="F346" s="275" t="s">
        <v>641</v>
      </c>
      <c r="G346" s="277">
        <v>1340</v>
      </c>
      <c r="H346" s="275" t="s">
        <v>427</v>
      </c>
      <c r="I346" s="277">
        <v>6</v>
      </c>
      <c r="J346" s="275"/>
      <c r="K346" s="277" t="s">
        <v>428</v>
      </c>
      <c r="L346" s="277">
        <v>0</v>
      </c>
      <c r="M346" s="277">
        <v>5</v>
      </c>
      <c r="N346" s="284">
        <v>10</v>
      </c>
    </row>
    <row r="347" spans="3:14" ht="13.5" thickBot="1" x14ac:dyDescent="0.25">
      <c r="C347" s="281">
        <v>34466</v>
      </c>
      <c r="D347" s="272" t="s">
        <v>672</v>
      </c>
      <c r="E347" s="273" t="s">
        <v>808</v>
      </c>
      <c r="F347" s="272" t="s">
        <v>641</v>
      </c>
      <c r="G347" s="274">
        <v>2234</v>
      </c>
      <c r="H347" s="272" t="s">
        <v>427</v>
      </c>
      <c r="I347" s="274">
        <v>7</v>
      </c>
      <c r="J347" s="272"/>
      <c r="K347" s="274" t="s">
        <v>428</v>
      </c>
      <c r="L347" s="274">
        <v>1</v>
      </c>
      <c r="M347" s="274">
        <v>4</v>
      </c>
      <c r="N347" s="282">
        <v>6</v>
      </c>
    </row>
    <row r="348" spans="3:14" ht="13.5" thickBot="1" x14ac:dyDescent="0.25">
      <c r="C348" s="283">
        <v>34469</v>
      </c>
      <c r="D348" s="275" t="s">
        <v>667</v>
      </c>
      <c r="E348" s="276" t="s">
        <v>809</v>
      </c>
      <c r="F348" s="275" t="s">
        <v>641</v>
      </c>
      <c r="G348" s="277">
        <v>1293</v>
      </c>
      <c r="H348" s="275" t="s">
        <v>427</v>
      </c>
      <c r="I348" s="277">
        <v>6</v>
      </c>
      <c r="J348" s="275"/>
      <c r="K348" s="277" t="s">
        <v>428</v>
      </c>
      <c r="L348" s="277">
        <v>0</v>
      </c>
      <c r="M348" s="277">
        <v>3</v>
      </c>
      <c r="N348" s="284">
        <v>8</v>
      </c>
    </row>
    <row r="349" spans="3:14" ht="13.5" thickBot="1" x14ac:dyDescent="0.25">
      <c r="C349" s="281">
        <v>34473</v>
      </c>
      <c r="D349" s="272" t="s">
        <v>644</v>
      </c>
      <c r="E349" s="273" t="s">
        <v>810</v>
      </c>
      <c r="F349" s="272" t="s">
        <v>641</v>
      </c>
      <c r="G349" s="274">
        <v>4059</v>
      </c>
      <c r="H349" s="272" t="s">
        <v>427</v>
      </c>
      <c r="I349" s="274">
        <v>7</v>
      </c>
      <c r="J349" s="272"/>
      <c r="K349" s="274" t="s">
        <v>428</v>
      </c>
      <c r="L349" s="274">
        <v>0</v>
      </c>
      <c r="M349" s="274">
        <v>0</v>
      </c>
      <c r="N349" s="282">
        <v>8</v>
      </c>
    </row>
    <row r="350" spans="3:14" ht="13.5" thickBot="1" x14ac:dyDescent="0.25">
      <c r="C350" s="283">
        <v>34476</v>
      </c>
      <c r="D350" s="275" t="s">
        <v>703</v>
      </c>
      <c r="E350" s="276" t="s">
        <v>811</v>
      </c>
      <c r="F350" s="275" t="s">
        <v>641</v>
      </c>
      <c r="G350" s="277">
        <v>1142</v>
      </c>
      <c r="H350" s="275" t="s">
        <v>427</v>
      </c>
      <c r="I350" s="277">
        <v>6</v>
      </c>
      <c r="J350" s="275"/>
      <c r="K350" s="277" t="s">
        <v>475</v>
      </c>
      <c r="L350" s="277">
        <v>0</v>
      </c>
      <c r="M350" s="277">
        <v>4</v>
      </c>
      <c r="N350" s="284">
        <v>6</v>
      </c>
    </row>
    <row r="351" spans="3:14" ht="13.5" thickBot="1" x14ac:dyDescent="0.25">
      <c r="C351" s="281">
        <v>34478</v>
      </c>
      <c r="D351" s="272" t="s">
        <v>569</v>
      </c>
      <c r="E351" s="273" t="s">
        <v>812</v>
      </c>
      <c r="F351" s="272" t="s">
        <v>641</v>
      </c>
      <c r="G351" s="274">
        <v>1538</v>
      </c>
      <c r="H351" s="272" t="s">
        <v>427</v>
      </c>
      <c r="I351" s="274">
        <v>6</v>
      </c>
      <c r="J351" s="272"/>
      <c r="K351" s="274" t="s">
        <v>475</v>
      </c>
      <c r="L351" s="274">
        <v>0</v>
      </c>
      <c r="M351" s="274">
        <v>3</v>
      </c>
      <c r="N351" s="282">
        <v>7</v>
      </c>
    </row>
    <row r="352" spans="3:14" ht="13.5" thickBot="1" x14ac:dyDescent="0.25">
      <c r="C352" s="283">
        <v>34480</v>
      </c>
      <c r="D352" s="275" t="s">
        <v>648</v>
      </c>
      <c r="E352" s="276" t="s">
        <v>813</v>
      </c>
      <c r="F352" s="275" t="s">
        <v>641</v>
      </c>
      <c r="G352" s="277">
        <v>2814</v>
      </c>
      <c r="H352" s="275" t="s">
        <v>427</v>
      </c>
      <c r="I352" s="277">
        <v>7</v>
      </c>
      <c r="J352" s="275"/>
      <c r="K352" s="277" t="s">
        <v>475</v>
      </c>
      <c r="L352" s="277">
        <v>1</v>
      </c>
      <c r="M352" s="277">
        <v>4</v>
      </c>
      <c r="N352" s="284">
        <v>8</v>
      </c>
    </row>
    <row r="353" spans="3:14" ht="13.5" thickBot="1" x14ac:dyDescent="0.25">
      <c r="C353" s="281">
        <v>34482</v>
      </c>
      <c r="D353" s="272" t="s">
        <v>784</v>
      </c>
      <c r="E353" s="273" t="s">
        <v>814</v>
      </c>
      <c r="F353" s="272" t="s">
        <v>641</v>
      </c>
      <c r="G353" s="274">
        <v>1008</v>
      </c>
      <c r="H353" s="272" t="s">
        <v>427</v>
      </c>
      <c r="I353" s="274">
        <v>6</v>
      </c>
      <c r="J353" s="272"/>
      <c r="K353" s="274" t="s">
        <v>428</v>
      </c>
      <c r="L353" s="274">
        <v>0</v>
      </c>
      <c r="M353" s="274">
        <v>5</v>
      </c>
      <c r="N353" s="282">
        <v>6</v>
      </c>
    </row>
    <row r="354" spans="3:14" ht="13.5" thickBot="1" x14ac:dyDescent="0.25">
      <c r="C354" s="283">
        <v>34487</v>
      </c>
      <c r="D354" s="275" t="s">
        <v>658</v>
      </c>
      <c r="E354" s="276" t="s">
        <v>815</v>
      </c>
      <c r="F354" s="275" t="s">
        <v>641</v>
      </c>
      <c r="G354" s="277">
        <v>2907</v>
      </c>
      <c r="H354" s="275" t="s">
        <v>427</v>
      </c>
      <c r="I354" s="277">
        <v>6</v>
      </c>
      <c r="J354" s="275"/>
      <c r="K354" s="277" t="s">
        <v>428</v>
      </c>
      <c r="L354" s="277">
        <v>0</v>
      </c>
      <c r="M354" s="277">
        <v>2</v>
      </c>
      <c r="N354" s="284">
        <v>7</v>
      </c>
    </row>
    <row r="355" spans="3:14" ht="13.5" thickBot="1" x14ac:dyDescent="0.25">
      <c r="C355" s="281">
        <v>34490</v>
      </c>
      <c r="D355" s="272" t="s">
        <v>725</v>
      </c>
      <c r="E355" s="273" t="s">
        <v>816</v>
      </c>
      <c r="F355" s="272" t="s">
        <v>641</v>
      </c>
      <c r="G355" s="274">
        <v>1628</v>
      </c>
      <c r="H355" s="272" t="s">
        <v>427</v>
      </c>
      <c r="I355" s="274">
        <v>8</v>
      </c>
      <c r="J355" s="272"/>
      <c r="K355" s="274" t="s">
        <v>428</v>
      </c>
      <c r="L355" s="274">
        <v>2</v>
      </c>
      <c r="M355" s="274">
        <v>4</v>
      </c>
      <c r="N355" s="282">
        <v>5</v>
      </c>
    </row>
    <row r="356" spans="3:14" ht="13.5" thickBot="1" x14ac:dyDescent="0.25">
      <c r="C356" s="283">
        <v>34492</v>
      </c>
      <c r="D356" s="275" t="s">
        <v>648</v>
      </c>
      <c r="E356" s="276" t="s">
        <v>817</v>
      </c>
      <c r="F356" s="275" t="s">
        <v>641</v>
      </c>
      <c r="G356" s="277">
        <v>3123</v>
      </c>
      <c r="H356" s="275" t="s">
        <v>427</v>
      </c>
      <c r="I356" s="277">
        <v>7</v>
      </c>
      <c r="J356" s="275"/>
      <c r="K356" s="277" t="s">
        <v>428</v>
      </c>
      <c r="L356" s="277">
        <v>0</v>
      </c>
      <c r="M356" s="277">
        <v>3</v>
      </c>
      <c r="N356" s="284">
        <v>7</v>
      </c>
    </row>
    <row r="357" spans="3:14" ht="13.5" thickBot="1" x14ac:dyDescent="0.25">
      <c r="C357" s="281">
        <v>34494</v>
      </c>
      <c r="D357" s="272" t="s">
        <v>644</v>
      </c>
      <c r="E357" s="273" t="s">
        <v>818</v>
      </c>
      <c r="F357" s="272" t="s">
        <v>641</v>
      </c>
      <c r="G357" s="274">
        <v>3875</v>
      </c>
      <c r="H357" s="272" t="s">
        <v>427</v>
      </c>
      <c r="I357" s="274">
        <v>7</v>
      </c>
      <c r="J357" s="272"/>
      <c r="K357" s="274" t="s">
        <v>428</v>
      </c>
      <c r="L357" s="274">
        <v>2</v>
      </c>
      <c r="M357" s="274">
        <v>4</v>
      </c>
      <c r="N357" s="282">
        <v>9</v>
      </c>
    </row>
    <row r="358" spans="3:14" ht="13.5" thickBot="1" x14ac:dyDescent="0.25">
      <c r="C358" s="283">
        <v>34497</v>
      </c>
      <c r="D358" s="275" t="s">
        <v>656</v>
      </c>
      <c r="E358" s="276" t="s">
        <v>819</v>
      </c>
      <c r="F358" s="275" t="s">
        <v>641</v>
      </c>
      <c r="G358" s="277">
        <v>2229</v>
      </c>
      <c r="H358" s="275" t="s">
        <v>427</v>
      </c>
      <c r="I358" s="277">
        <v>7</v>
      </c>
      <c r="J358" s="275"/>
      <c r="K358" s="277" t="s">
        <v>475</v>
      </c>
      <c r="L358" s="277">
        <v>2</v>
      </c>
      <c r="M358" s="277">
        <v>4</v>
      </c>
      <c r="N358" s="284">
        <v>8</v>
      </c>
    </row>
    <row r="359" spans="3:14" ht="13.5" thickBot="1" x14ac:dyDescent="0.25">
      <c r="C359" s="281">
        <v>34501</v>
      </c>
      <c r="D359" s="272" t="s">
        <v>746</v>
      </c>
      <c r="E359" s="273" t="s">
        <v>820</v>
      </c>
      <c r="F359" s="272" t="s">
        <v>641</v>
      </c>
      <c r="G359" s="274">
        <v>3351</v>
      </c>
      <c r="H359" s="272" t="s">
        <v>427</v>
      </c>
      <c r="I359" s="274">
        <v>7</v>
      </c>
      <c r="J359" s="272"/>
      <c r="K359" s="274" t="s">
        <v>428</v>
      </c>
      <c r="L359" s="274">
        <v>0</v>
      </c>
      <c r="M359" s="274">
        <v>3</v>
      </c>
      <c r="N359" s="282">
        <v>7</v>
      </c>
    </row>
    <row r="360" spans="3:14" ht="13.5" thickBot="1" x14ac:dyDescent="0.25">
      <c r="C360" s="283">
        <v>34504</v>
      </c>
      <c r="D360" s="275" t="s">
        <v>711</v>
      </c>
      <c r="E360" s="276" t="s">
        <v>821</v>
      </c>
      <c r="F360" s="275" t="s">
        <v>641</v>
      </c>
      <c r="G360" s="277">
        <v>1515</v>
      </c>
      <c r="H360" s="275" t="s">
        <v>427</v>
      </c>
      <c r="I360" s="277">
        <v>7</v>
      </c>
      <c r="J360" s="275"/>
      <c r="K360" s="277" t="s">
        <v>428</v>
      </c>
      <c r="L360" s="277">
        <v>1</v>
      </c>
      <c r="M360" s="277">
        <v>4</v>
      </c>
      <c r="N360" s="284">
        <v>7</v>
      </c>
    </row>
    <row r="361" spans="3:14" ht="13.5" thickBot="1" x14ac:dyDescent="0.25">
      <c r="C361" s="281">
        <v>34507</v>
      </c>
      <c r="D361" s="272" t="s">
        <v>663</v>
      </c>
      <c r="E361" s="273" t="s">
        <v>822</v>
      </c>
      <c r="F361" s="272" t="s">
        <v>641</v>
      </c>
      <c r="G361" s="274">
        <v>2440</v>
      </c>
      <c r="H361" s="272" t="s">
        <v>427</v>
      </c>
      <c r="I361" s="274">
        <v>7</v>
      </c>
      <c r="J361" s="272"/>
      <c r="K361" s="274" t="s">
        <v>428</v>
      </c>
      <c r="L361" s="274">
        <v>1</v>
      </c>
      <c r="M361" s="274">
        <v>5</v>
      </c>
      <c r="N361" s="282">
        <v>7</v>
      </c>
    </row>
    <row r="362" spans="3:14" ht="13.5" thickBot="1" x14ac:dyDescent="0.25">
      <c r="C362" s="283">
        <v>34518</v>
      </c>
      <c r="D362" s="275" t="s">
        <v>680</v>
      </c>
      <c r="E362" s="276" t="s">
        <v>823</v>
      </c>
      <c r="F362" s="275" t="s">
        <v>641</v>
      </c>
      <c r="G362" s="277">
        <v>3321</v>
      </c>
      <c r="H362" s="275" t="s">
        <v>427</v>
      </c>
      <c r="I362" s="277">
        <v>7</v>
      </c>
      <c r="J362" s="275"/>
      <c r="K362" s="277" t="s">
        <v>428</v>
      </c>
      <c r="L362" s="277">
        <v>2</v>
      </c>
      <c r="M362" s="277">
        <v>3</v>
      </c>
      <c r="N362" s="284">
        <v>6</v>
      </c>
    </row>
    <row r="363" spans="3:14" ht="13.5" thickBot="1" x14ac:dyDescent="0.25">
      <c r="C363" s="281">
        <v>34522</v>
      </c>
      <c r="D363" s="272" t="s">
        <v>648</v>
      </c>
      <c r="E363" s="273" t="s">
        <v>824</v>
      </c>
      <c r="F363" s="272" t="s">
        <v>641</v>
      </c>
      <c r="G363" s="274">
        <v>4591</v>
      </c>
      <c r="H363" s="272" t="s">
        <v>427</v>
      </c>
      <c r="I363" s="274">
        <v>7</v>
      </c>
      <c r="J363" s="272"/>
      <c r="K363" s="274" t="s">
        <v>428</v>
      </c>
      <c r="L363" s="274">
        <v>1</v>
      </c>
      <c r="M363" s="274">
        <v>3</v>
      </c>
      <c r="N363" s="282">
        <v>9</v>
      </c>
    </row>
    <row r="364" spans="3:14" ht="13.5" thickBot="1" x14ac:dyDescent="0.25">
      <c r="C364" s="283">
        <v>34525</v>
      </c>
      <c r="D364" s="275" t="s">
        <v>746</v>
      </c>
      <c r="E364" s="276" t="s">
        <v>825</v>
      </c>
      <c r="F364" s="275" t="s">
        <v>641</v>
      </c>
      <c r="G364" s="277">
        <v>3339</v>
      </c>
      <c r="H364" s="275" t="s">
        <v>427</v>
      </c>
      <c r="I364" s="277">
        <v>7</v>
      </c>
      <c r="J364" s="275" t="s">
        <v>434</v>
      </c>
      <c r="K364" s="277" t="s">
        <v>428</v>
      </c>
      <c r="L364" s="277">
        <v>0</v>
      </c>
      <c r="M364" s="277">
        <v>2</v>
      </c>
      <c r="N364" s="284">
        <v>7</v>
      </c>
    </row>
    <row r="365" spans="3:14" ht="13.5" thickBot="1" x14ac:dyDescent="0.25">
      <c r="C365" s="281">
        <v>34529</v>
      </c>
      <c r="D365" s="272" t="s">
        <v>654</v>
      </c>
      <c r="E365" s="273" t="s">
        <v>826</v>
      </c>
      <c r="F365" s="272" t="s">
        <v>641</v>
      </c>
      <c r="G365" s="274">
        <v>4119</v>
      </c>
      <c r="H365" s="272" t="s">
        <v>427</v>
      </c>
      <c r="I365" s="274">
        <v>7</v>
      </c>
      <c r="J365" s="272"/>
      <c r="K365" s="274" t="s">
        <v>428</v>
      </c>
      <c r="L365" s="274">
        <v>1</v>
      </c>
      <c r="M365" s="274">
        <v>4</v>
      </c>
      <c r="N365" s="282">
        <v>7</v>
      </c>
    </row>
    <row r="366" spans="3:14" ht="13.5" thickBot="1" x14ac:dyDescent="0.25">
      <c r="C366" s="283">
        <v>34532</v>
      </c>
      <c r="D366" s="275" t="s">
        <v>695</v>
      </c>
      <c r="E366" s="276" t="s">
        <v>827</v>
      </c>
      <c r="F366" s="275" t="s">
        <v>641</v>
      </c>
      <c r="G366" s="277">
        <v>2645</v>
      </c>
      <c r="H366" s="275" t="s">
        <v>427</v>
      </c>
      <c r="I366" s="277">
        <v>6</v>
      </c>
      <c r="J366" s="275"/>
      <c r="K366" s="277" t="s">
        <v>552</v>
      </c>
      <c r="L366" s="277">
        <v>0</v>
      </c>
      <c r="M366" s="277">
        <v>5</v>
      </c>
      <c r="N366" s="284">
        <v>7</v>
      </c>
    </row>
    <row r="367" spans="3:14" ht="13.5" thickBot="1" x14ac:dyDescent="0.25">
      <c r="C367" s="281">
        <v>34534</v>
      </c>
      <c r="D367" s="272" t="s">
        <v>658</v>
      </c>
      <c r="E367" s="273" t="s">
        <v>828</v>
      </c>
      <c r="F367" s="272" t="s">
        <v>641</v>
      </c>
      <c r="G367" s="274">
        <v>3961</v>
      </c>
      <c r="H367" s="272" t="s">
        <v>427</v>
      </c>
      <c r="I367" s="274">
        <v>6</v>
      </c>
      <c r="J367" s="272"/>
      <c r="K367" s="274" t="s">
        <v>428</v>
      </c>
      <c r="L367" s="274">
        <v>1</v>
      </c>
      <c r="M367" s="274">
        <v>2</v>
      </c>
      <c r="N367" s="282">
        <v>8</v>
      </c>
    </row>
    <row r="368" spans="3:14" ht="13.5" thickBot="1" x14ac:dyDescent="0.25">
      <c r="C368" s="283">
        <v>34536</v>
      </c>
      <c r="D368" s="275" t="s">
        <v>569</v>
      </c>
      <c r="E368" s="276" t="s">
        <v>829</v>
      </c>
      <c r="F368" s="275" t="s">
        <v>641</v>
      </c>
      <c r="G368" s="277">
        <v>2261</v>
      </c>
      <c r="H368" s="275" t="s">
        <v>427</v>
      </c>
      <c r="I368" s="277">
        <v>6</v>
      </c>
      <c r="J368" s="275"/>
      <c r="K368" s="277" t="s">
        <v>428</v>
      </c>
      <c r="L368" s="277">
        <v>0</v>
      </c>
      <c r="M368" s="277">
        <v>2</v>
      </c>
      <c r="N368" s="284">
        <v>7</v>
      </c>
    </row>
    <row r="369" spans="3:14" ht="13.5" thickBot="1" x14ac:dyDescent="0.25">
      <c r="C369" s="281">
        <v>34541</v>
      </c>
      <c r="D369" s="272" t="s">
        <v>703</v>
      </c>
      <c r="E369" s="273" t="s">
        <v>830</v>
      </c>
      <c r="F369" s="272" t="s">
        <v>641</v>
      </c>
      <c r="G369" s="274">
        <v>2805</v>
      </c>
      <c r="H369" s="272" t="s">
        <v>427</v>
      </c>
      <c r="I369" s="274">
        <v>7</v>
      </c>
      <c r="J369" s="272"/>
      <c r="K369" s="274" t="s">
        <v>428</v>
      </c>
      <c r="L369" s="274">
        <v>1</v>
      </c>
      <c r="M369" s="274">
        <v>2</v>
      </c>
      <c r="N369" s="282">
        <v>7</v>
      </c>
    </row>
    <row r="370" spans="3:14" ht="13.5" thickBot="1" x14ac:dyDescent="0.25">
      <c r="C370" s="283">
        <v>34543</v>
      </c>
      <c r="D370" s="275" t="s">
        <v>649</v>
      </c>
      <c r="E370" s="276" t="s">
        <v>831</v>
      </c>
      <c r="F370" s="275" t="s">
        <v>641</v>
      </c>
      <c r="G370" s="277">
        <v>2051</v>
      </c>
      <c r="H370" s="275" t="s">
        <v>427</v>
      </c>
      <c r="I370" s="277">
        <v>6</v>
      </c>
      <c r="J370" s="275"/>
      <c r="K370" s="277" t="s">
        <v>428</v>
      </c>
      <c r="L370" s="277">
        <v>1</v>
      </c>
      <c r="M370" s="277">
        <v>4</v>
      </c>
      <c r="N370" s="284">
        <v>7</v>
      </c>
    </row>
    <row r="371" spans="3:14" ht="13.5" thickBot="1" x14ac:dyDescent="0.25">
      <c r="C371" s="281">
        <v>34546</v>
      </c>
      <c r="D371" s="272" t="s">
        <v>711</v>
      </c>
      <c r="E371" s="273" t="s">
        <v>832</v>
      </c>
      <c r="F371" s="272" t="s">
        <v>641</v>
      </c>
      <c r="G371" s="274">
        <v>1593</v>
      </c>
      <c r="H371" s="272" t="s">
        <v>427</v>
      </c>
      <c r="I371" s="274">
        <v>7</v>
      </c>
      <c r="J371" s="272"/>
      <c r="K371" s="274" t="s">
        <v>428</v>
      </c>
      <c r="L371" s="274">
        <v>0</v>
      </c>
      <c r="M371" s="274">
        <v>8</v>
      </c>
      <c r="N371" s="282">
        <v>9</v>
      </c>
    </row>
    <row r="372" spans="3:14" ht="13.5" thickBot="1" x14ac:dyDescent="0.25">
      <c r="C372" s="283">
        <v>34549</v>
      </c>
      <c r="D372" s="275" t="s">
        <v>644</v>
      </c>
      <c r="E372" s="276" t="s">
        <v>833</v>
      </c>
      <c r="F372" s="275" t="s">
        <v>641</v>
      </c>
      <c r="G372" s="277">
        <v>6435</v>
      </c>
      <c r="H372" s="275" t="s">
        <v>427</v>
      </c>
      <c r="I372" s="277">
        <v>7</v>
      </c>
      <c r="J372" s="275"/>
      <c r="K372" s="277" t="s">
        <v>428</v>
      </c>
      <c r="L372" s="277">
        <v>1</v>
      </c>
      <c r="M372" s="277">
        <v>6</v>
      </c>
      <c r="N372" s="284">
        <v>7</v>
      </c>
    </row>
    <row r="373" spans="3:14" ht="13.5" thickBot="1" x14ac:dyDescent="0.25">
      <c r="C373" s="281">
        <v>34553</v>
      </c>
      <c r="D373" s="272" t="s">
        <v>663</v>
      </c>
      <c r="E373" s="273" t="s">
        <v>834</v>
      </c>
      <c r="F373" s="272" t="s">
        <v>641</v>
      </c>
      <c r="G373" s="274">
        <v>2248</v>
      </c>
      <c r="H373" s="272" t="s">
        <v>427</v>
      </c>
      <c r="I373" s="274">
        <v>7</v>
      </c>
      <c r="J373" s="272"/>
      <c r="K373" s="274" t="s">
        <v>428</v>
      </c>
      <c r="L373" s="274">
        <v>1</v>
      </c>
      <c r="M373" s="274">
        <v>6</v>
      </c>
      <c r="N373" s="282">
        <v>9</v>
      </c>
    </row>
    <row r="374" spans="3:14" ht="13.5" thickBot="1" x14ac:dyDescent="0.25">
      <c r="C374" s="283">
        <v>34557</v>
      </c>
      <c r="D374" s="275" t="s">
        <v>672</v>
      </c>
      <c r="E374" s="276" t="s">
        <v>835</v>
      </c>
      <c r="F374" s="275" t="s">
        <v>641</v>
      </c>
      <c r="G374" s="277">
        <v>2743</v>
      </c>
      <c r="H374" s="275" t="s">
        <v>427</v>
      </c>
      <c r="I374" s="277">
        <v>7</v>
      </c>
      <c r="J374" s="275"/>
      <c r="K374" s="277" t="s">
        <v>552</v>
      </c>
      <c r="L374" s="277">
        <v>0</v>
      </c>
      <c r="M374" s="277">
        <v>3</v>
      </c>
      <c r="N374" s="284">
        <v>8</v>
      </c>
    </row>
    <row r="375" spans="3:14" ht="13.5" thickBot="1" x14ac:dyDescent="0.25">
      <c r="C375" s="281">
        <v>34560</v>
      </c>
      <c r="D375" s="272" t="s">
        <v>768</v>
      </c>
      <c r="E375" s="273" t="s">
        <v>533</v>
      </c>
      <c r="F375" s="272" t="s">
        <v>641</v>
      </c>
      <c r="G375" s="274">
        <v>424</v>
      </c>
      <c r="H375" s="272" t="s">
        <v>427</v>
      </c>
      <c r="I375" s="274">
        <v>7</v>
      </c>
      <c r="J375" s="272"/>
      <c r="K375" s="274" t="s">
        <v>475</v>
      </c>
      <c r="L375" s="274">
        <v>0</v>
      </c>
      <c r="M375" s="274">
        <v>2</v>
      </c>
      <c r="N375" s="282">
        <v>6</v>
      </c>
    </row>
    <row r="376" spans="3:14" ht="13.5" thickBot="1" x14ac:dyDescent="0.25">
      <c r="C376" s="283">
        <v>34562</v>
      </c>
      <c r="D376" s="275" t="s">
        <v>596</v>
      </c>
      <c r="E376" s="276" t="s">
        <v>836</v>
      </c>
      <c r="F376" s="275" t="s">
        <v>641</v>
      </c>
      <c r="G376" s="277">
        <v>1910</v>
      </c>
      <c r="H376" s="275" t="s">
        <v>427</v>
      </c>
      <c r="I376" s="277">
        <v>7</v>
      </c>
      <c r="J376" s="275" t="s">
        <v>434</v>
      </c>
      <c r="K376" s="277" t="s">
        <v>624</v>
      </c>
      <c r="L376" s="277">
        <v>3</v>
      </c>
      <c r="M376" s="277">
        <v>6</v>
      </c>
      <c r="N376" s="284">
        <v>6</v>
      </c>
    </row>
    <row r="377" spans="3:14" ht="13.5" thickBot="1" x14ac:dyDescent="0.25">
      <c r="C377" s="281">
        <v>34564</v>
      </c>
      <c r="D377" s="272" t="s">
        <v>669</v>
      </c>
      <c r="E377" s="273" t="s">
        <v>837</v>
      </c>
      <c r="F377" s="272" t="s">
        <v>641</v>
      </c>
      <c r="G377" s="274">
        <v>1783</v>
      </c>
      <c r="H377" s="272" t="s">
        <v>427</v>
      </c>
      <c r="I377" s="274">
        <v>7</v>
      </c>
      <c r="J377" s="272"/>
      <c r="K377" s="274" t="s">
        <v>838</v>
      </c>
      <c r="L377" s="274">
        <v>1</v>
      </c>
      <c r="M377" s="274">
        <v>9</v>
      </c>
      <c r="N377" s="282">
        <v>8</v>
      </c>
    </row>
    <row r="378" spans="3:14" ht="13.5" thickBot="1" x14ac:dyDescent="0.25">
      <c r="C378" s="283">
        <v>34567</v>
      </c>
      <c r="D378" s="275" t="s">
        <v>652</v>
      </c>
      <c r="E378" s="276" t="s">
        <v>839</v>
      </c>
      <c r="F378" s="275" t="s">
        <v>641</v>
      </c>
      <c r="G378" s="277">
        <v>4967</v>
      </c>
      <c r="H378" s="275" t="s">
        <v>427</v>
      </c>
      <c r="I378" s="277">
        <v>7</v>
      </c>
      <c r="J378" s="275"/>
      <c r="K378" s="277" t="s">
        <v>428</v>
      </c>
      <c r="L378" s="277">
        <v>1</v>
      </c>
      <c r="M378" s="277">
        <v>2</v>
      </c>
      <c r="N378" s="284">
        <v>6</v>
      </c>
    </row>
    <row r="379" spans="3:14" ht="13.5" thickBot="1" x14ac:dyDescent="0.25">
      <c r="C379" s="285">
        <v>34570</v>
      </c>
      <c r="D379" s="286" t="s">
        <v>667</v>
      </c>
      <c r="E379" s="287" t="s">
        <v>840</v>
      </c>
      <c r="F379" s="286" t="s">
        <v>641</v>
      </c>
      <c r="G379" s="288">
        <v>864</v>
      </c>
      <c r="H379" s="286" t="s">
        <v>427</v>
      </c>
      <c r="I379" s="288">
        <v>7</v>
      </c>
      <c r="J379" s="286"/>
      <c r="K379" s="288" t="s">
        <v>428</v>
      </c>
      <c r="L379" s="288">
        <v>1</v>
      </c>
      <c r="M379" s="288">
        <v>6</v>
      </c>
      <c r="N379" s="289">
        <v>9</v>
      </c>
    </row>
    <row r="380" spans="3:14" ht="13.5" thickTop="1" x14ac:dyDescent="0.2">
      <c r="C380" s="290"/>
    </row>
    <row r="382" spans="3:14" x14ac:dyDescent="0.2">
      <c r="C382" s="290"/>
    </row>
    <row r="383" spans="3:14" x14ac:dyDescent="0.2">
      <c r="C383" s="290"/>
    </row>
    <row r="384" spans="3:14" ht="15" x14ac:dyDescent="0.2">
      <c r="C384" s="291" t="s">
        <v>841</v>
      </c>
    </row>
    <row r="385" spans="3:14" x14ac:dyDescent="0.2">
      <c r="C385" s="290"/>
    </row>
    <row r="386" spans="3:14" ht="13.5" thickBot="1" x14ac:dyDescent="0.25">
      <c r="C386" s="292" t="s">
        <v>435</v>
      </c>
    </row>
    <row r="387" spans="3:14" ht="14.25" thickTop="1" thickBot="1" x14ac:dyDescent="0.25">
      <c r="C387" s="278" t="s">
        <v>416</v>
      </c>
      <c r="D387" s="279" t="s">
        <v>9</v>
      </c>
      <c r="E387" s="279" t="s">
        <v>417</v>
      </c>
      <c r="F387" s="279" t="s">
        <v>37</v>
      </c>
      <c r="G387" s="279" t="s">
        <v>418</v>
      </c>
      <c r="H387" s="279" t="s">
        <v>419</v>
      </c>
      <c r="I387" s="279" t="s">
        <v>420</v>
      </c>
      <c r="J387" s="279" t="s">
        <v>421</v>
      </c>
      <c r="K387" s="279" t="s">
        <v>422</v>
      </c>
      <c r="L387" s="279" t="s">
        <v>423</v>
      </c>
      <c r="M387" s="279" t="s">
        <v>17</v>
      </c>
      <c r="N387" s="280" t="s">
        <v>424</v>
      </c>
    </row>
    <row r="388" spans="3:14" ht="14.25" thickTop="1" thickBot="1" x14ac:dyDescent="0.25">
      <c r="C388" s="283">
        <v>34091</v>
      </c>
      <c r="D388" s="275" t="s">
        <v>680</v>
      </c>
      <c r="E388" s="298">
        <v>45089</v>
      </c>
      <c r="F388" s="275" t="s">
        <v>641</v>
      </c>
      <c r="G388" s="277">
        <v>6048</v>
      </c>
      <c r="H388" s="275" t="s">
        <v>427</v>
      </c>
      <c r="I388" s="277">
        <v>6</v>
      </c>
      <c r="J388" s="275"/>
      <c r="K388" s="277" t="s">
        <v>428</v>
      </c>
      <c r="L388" s="277">
        <v>1</v>
      </c>
      <c r="M388" s="277">
        <v>4</v>
      </c>
      <c r="N388" s="284">
        <v>9</v>
      </c>
    </row>
    <row r="389" spans="3:14" ht="13.5" thickBot="1" x14ac:dyDescent="0.25">
      <c r="C389" s="281">
        <v>34098</v>
      </c>
      <c r="D389" s="272" t="s">
        <v>695</v>
      </c>
      <c r="E389" s="299">
        <v>45264</v>
      </c>
      <c r="F389" s="272" t="s">
        <v>641</v>
      </c>
      <c r="G389" s="274">
        <v>2613</v>
      </c>
      <c r="H389" s="272" t="s">
        <v>427</v>
      </c>
      <c r="I389" s="274">
        <v>6</v>
      </c>
      <c r="J389" s="272"/>
      <c r="K389" s="274" t="s">
        <v>428</v>
      </c>
      <c r="L389" s="274">
        <v>2</v>
      </c>
      <c r="M389" s="274">
        <v>7</v>
      </c>
      <c r="N389" s="282">
        <v>12</v>
      </c>
    </row>
    <row r="390" spans="3:14" ht="13.5" thickBot="1" x14ac:dyDescent="0.25">
      <c r="C390" s="283">
        <v>34102</v>
      </c>
      <c r="D390" s="275" t="s">
        <v>709</v>
      </c>
      <c r="E390" s="298">
        <v>44942</v>
      </c>
      <c r="F390" s="275" t="s">
        <v>641</v>
      </c>
      <c r="G390" s="277">
        <v>2089</v>
      </c>
      <c r="H390" s="275" t="s">
        <v>427</v>
      </c>
      <c r="I390" s="277">
        <v>6</v>
      </c>
      <c r="J390" s="275"/>
      <c r="K390" s="277" t="s">
        <v>552</v>
      </c>
      <c r="L390" s="277">
        <v>1</v>
      </c>
      <c r="M390" s="277">
        <v>7</v>
      </c>
      <c r="N390" s="284">
        <v>11</v>
      </c>
    </row>
    <row r="391" spans="3:14" ht="13.5" thickBot="1" x14ac:dyDescent="0.25">
      <c r="C391" s="281">
        <v>34105</v>
      </c>
      <c r="D391" s="272" t="s">
        <v>784</v>
      </c>
      <c r="E391" s="300">
        <v>46054</v>
      </c>
      <c r="F391" s="272" t="s">
        <v>641</v>
      </c>
      <c r="G391" s="274">
        <v>1420</v>
      </c>
      <c r="H391" s="272" t="s">
        <v>427</v>
      </c>
      <c r="I391" s="274">
        <v>6</v>
      </c>
      <c r="J391" s="272"/>
      <c r="K391" s="274" t="s">
        <v>735</v>
      </c>
      <c r="L391" s="274">
        <v>2</v>
      </c>
      <c r="M391" s="274">
        <v>10</v>
      </c>
      <c r="N391" s="282">
        <v>11</v>
      </c>
    </row>
    <row r="392" spans="3:14" ht="13.5" thickBot="1" x14ac:dyDescent="0.25">
      <c r="C392" s="283">
        <v>34109</v>
      </c>
      <c r="D392" s="275" t="s">
        <v>725</v>
      </c>
      <c r="E392" s="298">
        <v>45186</v>
      </c>
      <c r="F392" s="275" t="s">
        <v>641</v>
      </c>
      <c r="G392" s="277">
        <v>2575</v>
      </c>
      <c r="H392" s="275" t="s">
        <v>427</v>
      </c>
      <c r="I392" s="277">
        <v>6</v>
      </c>
      <c r="J392" s="275"/>
      <c r="K392" s="277" t="s">
        <v>428</v>
      </c>
      <c r="L392" s="277">
        <v>0</v>
      </c>
      <c r="M392" s="277">
        <v>6</v>
      </c>
      <c r="N392" s="284">
        <v>11</v>
      </c>
    </row>
    <row r="393" spans="3:14" ht="13.5" thickBot="1" x14ac:dyDescent="0.25">
      <c r="C393" s="281">
        <v>34112</v>
      </c>
      <c r="D393" s="272" t="s">
        <v>658</v>
      </c>
      <c r="E393" s="299">
        <v>45143</v>
      </c>
      <c r="F393" s="272" t="s">
        <v>641</v>
      </c>
      <c r="G393" s="274">
        <v>3164</v>
      </c>
      <c r="H393" s="272" t="s">
        <v>427</v>
      </c>
      <c r="I393" s="274">
        <v>7</v>
      </c>
      <c r="J393" s="272"/>
      <c r="K393" s="274" t="s">
        <v>475</v>
      </c>
      <c r="L393" s="274">
        <v>0</v>
      </c>
      <c r="M393" s="274">
        <v>4</v>
      </c>
      <c r="N393" s="282">
        <v>7</v>
      </c>
    </row>
    <row r="394" spans="3:14" ht="13.5" thickBot="1" x14ac:dyDescent="0.25">
      <c r="C394" s="283">
        <v>34116</v>
      </c>
      <c r="D394" s="275" t="s">
        <v>746</v>
      </c>
      <c r="E394" s="298">
        <v>44928</v>
      </c>
      <c r="F394" s="275" t="s">
        <v>641</v>
      </c>
      <c r="G394" s="277">
        <v>2379</v>
      </c>
      <c r="H394" s="275" t="s">
        <v>427</v>
      </c>
      <c r="I394" s="277">
        <v>6</v>
      </c>
      <c r="J394" s="275"/>
      <c r="K394" s="277" t="s">
        <v>428</v>
      </c>
      <c r="L394" s="277">
        <v>0</v>
      </c>
      <c r="M394" s="277">
        <v>3</v>
      </c>
      <c r="N394" s="284">
        <v>6</v>
      </c>
    </row>
    <row r="395" spans="3:14" ht="13.5" thickBot="1" x14ac:dyDescent="0.25">
      <c r="C395" s="281">
        <v>34119</v>
      </c>
      <c r="D395" s="272" t="s">
        <v>642</v>
      </c>
      <c r="E395" s="300">
        <v>43132</v>
      </c>
      <c r="F395" s="272" t="s">
        <v>641</v>
      </c>
      <c r="G395" s="274">
        <v>1340</v>
      </c>
      <c r="H395" s="272" t="s">
        <v>427</v>
      </c>
      <c r="I395" s="274">
        <v>6</v>
      </c>
      <c r="J395" s="272"/>
      <c r="K395" s="274" t="s">
        <v>475</v>
      </c>
      <c r="L395" s="274">
        <v>2</v>
      </c>
      <c r="M395" s="274">
        <v>7</v>
      </c>
      <c r="N395" s="282">
        <v>13</v>
      </c>
    </row>
    <row r="396" spans="3:14" ht="13.5" thickBot="1" x14ac:dyDescent="0.25">
      <c r="C396" s="283">
        <v>34123</v>
      </c>
      <c r="D396" s="275" t="s">
        <v>685</v>
      </c>
      <c r="E396" s="276" t="s">
        <v>842</v>
      </c>
      <c r="F396" s="275" t="s">
        <v>641</v>
      </c>
      <c r="G396" s="277">
        <v>1137</v>
      </c>
      <c r="H396" s="275" t="s">
        <v>427</v>
      </c>
      <c r="I396" s="277">
        <v>6</v>
      </c>
      <c r="J396" s="275"/>
      <c r="K396" s="277" t="s">
        <v>475</v>
      </c>
      <c r="L396" s="277">
        <v>1</v>
      </c>
      <c r="M396" s="277">
        <v>7</v>
      </c>
      <c r="N396" s="284">
        <v>9</v>
      </c>
    </row>
    <row r="397" spans="3:14" ht="13.5" thickBot="1" x14ac:dyDescent="0.25">
      <c r="C397" s="281">
        <v>34126</v>
      </c>
      <c r="D397" s="272" t="s">
        <v>663</v>
      </c>
      <c r="E397" s="299">
        <v>44961</v>
      </c>
      <c r="F397" s="272" t="s">
        <v>641</v>
      </c>
      <c r="G397" s="274">
        <v>2358</v>
      </c>
      <c r="H397" s="272" t="s">
        <v>427</v>
      </c>
      <c r="I397" s="274">
        <v>6</v>
      </c>
      <c r="J397" s="272"/>
      <c r="K397" s="274" t="s">
        <v>428</v>
      </c>
      <c r="L397" s="274">
        <v>0</v>
      </c>
      <c r="M397" s="274">
        <v>2</v>
      </c>
      <c r="N397" s="282">
        <v>8</v>
      </c>
    </row>
    <row r="398" spans="3:14" ht="13.5" thickBot="1" x14ac:dyDescent="0.25">
      <c r="C398" s="283">
        <v>34130</v>
      </c>
      <c r="D398" s="275" t="s">
        <v>667</v>
      </c>
      <c r="E398" s="298">
        <v>45050</v>
      </c>
      <c r="F398" s="275" t="s">
        <v>641</v>
      </c>
      <c r="G398" s="277">
        <v>1142</v>
      </c>
      <c r="H398" s="275" t="s">
        <v>427</v>
      </c>
      <c r="I398" s="277">
        <v>6</v>
      </c>
      <c r="J398" s="275" t="s">
        <v>434</v>
      </c>
      <c r="K398" s="277" t="s">
        <v>428</v>
      </c>
      <c r="L398" s="277">
        <v>0</v>
      </c>
      <c r="M398" s="277">
        <v>6</v>
      </c>
      <c r="N398" s="284">
        <v>8</v>
      </c>
    </row>
    <row r="399" spans="3:14" ht="13.5" thickBot="1" x14ac:dyDescent="0.25">
      <c r="C399" s="281">
        <v>34133</v>
      </c>
      <c r="D399" s="272" t="s">
        <v>596</v>
      </c>
      <c r="E399" s="299">
        <v>45005</v>
      </c>
      <c r="F399" s="272" t="s">
        <v>641</v>
      </c>
      <c r="G399" s="274">
        <v>2524</v>
      </c>
      <c r="H399" s="272" t="s">
        <v>427</v>
      </c>
      <c r="I399" s="274">
        <v>6</v>
      </c>
      <c r="J399" s="272"/>
      <c r="K399" s="274" t="s">
        <v>475</v>
      </c>
      <c r="L399" s="274">
        <v>1</v>
      </c>
      <c r="M399" s="274">
        <v>7</v>
      </c>
      <c r="N399" s="282">
        <v>12</v>
      </c>
    </row>
    <row r="400" spans="3:14" ht="13.5" thickBot="1" x14ac:dyDescent="0.25">
      <c r="C400" s="283">
        <v>34137</v>
      </c>
      <c r="D400" s="275" t="s">
        <v>644</v>
      </c>
      <c r="E400" s="298">
        <v>45026</v>
      </c>
      <c r="F400" s="275" t="s">
        <v>641</v>
      </c>
      <c r="G400" s="277">
        <v>5162</v>
      </c>
      <c r="H400" s="275" t="s">
        <v>427</v>
      </c>
      <c r="I400" s="277">
        <v>6</v>
      </c>
      <c r="J400" s="275"/>
      <c r="K400" s="277" t="s">
        <v>475</v>
      </c>
      <c r="L400" s="277">
        <v>0</v>
      </c>
      <c r="M400" s="277">
        <v>3</v>
      </c>
      <c r="N400" s="284">
        <v>8</v>
      </c>
    </row>
    <row r="401" spans="3:14" ht="13.5" thickBot="1" x14ac:dyDescent="0.25">
      <c r="C401" s="281">
        <v>34140</v>
      </c>
      <c r="D401" s="272" t="s">
        <v>711</v>
      </c>
      <c r="E401" s="300">
        <v>42856</v>
      </c>
      <c r="F401" s="272" t="s">
        <v>641</v>
      </c>
      <c r="G401" s="274">
        <v>3926</v>
      </c>
      <c r="H401" s="272" t="s">
        <v>427</v>
      </c>
      <c r="I401" s="274">
        <v>6</v>
      </c>
      <c r="J401" s="272"/>
      <c r="K401" s="274" t="s">
        <v>428</v>
      </c>
      <c r="L401" s="274">
        <v>1</v>
      </c>
      <c r="M401" s="274">
        <v>5</v>
      </c>
      <c r="N401" s="282">
        <v>11</v>
      </c>
    </row>
    <row r="402" spans="3:14" ht="13.5" thickBot="1" x14ac:dyDescent="0.25">
      <c r="C402" s="283">
        <v>34151</v>
      </c>
      <c r="D402" s="275" t="s">
        <v>806</v>
      </c>
      <c r="E402" s="301">
        <v>42095</v>
      </c>
      <c r="F402" s="275" t="s">
        <v>641</v>
      </c>
      <c r="G402" s="277">
        <v>1578</v>
      </c>
      <c r="H402" s="275" t="s">
        <v>427</v>
      </c>
      <c r="I402" s="277">
        <v>6</v>
      </c>
      <c r="J402" s="275"/>
      <c r="K402" s="277" t="s">
        <v>428</v>
      </c>
      <c r="L402" s="277">
        <v>3</v>
      </c>
      <c r="M402" s="277">
        <v>3</v>
      </c>
      <c r="N402" s="284">
        <v>8</v>
      </c>
    </row>
    <row r="403" spans="3:14" ht="13.5" thickBot="1" x14ac:dyDescent="0.25">
      <c r="C403" s="281">
        <v>34154</v>
      </c>
      <c r="D403" s="272" t="s">
        <v>652</v>
      </c>
      <c r="E403" s="299">
        <v>45273</v>
      </c>
      <c r="F403" s="272" t="s">
        <v>641</v>
      </c>
      <c r="G403" s="274">
        <v>4044</v>
      </c>
      <c r="H403" s="272" t="s">
        <v>427</v>
      </c>
      <c r="I403" s="274">
        <v>6</v>
      </c>
      <c r="J403" s="272"/>
      <c r="K403" s="274" t="s">
        <v>475</v>
      </c>
      <c r="L403" s="274">
        <v>1</v>
      </c>
      <c r="M403" s="274">
        <v>4</v>
      </c>
      <c r="N403" s="282">
        <v>11</v>
      </c>
    </row>
    <row r="404" spans="3:14" ht="13.5" thickBot="1" x14ac:dyDescent="0.25">
      <c r="C404" s="283">
        <v>34158</v>
      </c>
      <c r="D404" s="275" t="s">
        <v>648</v>
      </c>
      <c r="E404" s="276" t="s">
        <v>843</v>
      </c>
      <c r="F404" s="275" t="s">
        <v>641</v>
      </c>
      <c r="G404" s="277">
        <v>4373</v>
      </c>
      <c r="H404" s="275" t="s">
        <v>427</v>
      </c>
      <c r="I404" s="277">
        <v>6</v>
      </c>
      <c r="J404" s="275" t="s">
        <v>434</v>
      </c>
      <c r="K404" s="277" t="s">
        <v>624</v>
      </c>
      <c r="L404" s="277">
        <v>1</v>
      </c>
      <c r="M404" s="277">
        <v>9</v>
      </c>
      <c r="N404" s="284">
        <v>7</v>
      </c>
    </row>
    <row r="405" spans="3:14" ht="13.5" thickBot="1" x14ac:dyDescent="0.25">
      <c r="C405" s="281">
        <v>34161</v>
      </c>
      <c r="D405" s="272" t="s">
        <v>672</v>
      </c>
      <c r="E405" s="299">
        <v>45052</v>
      </c>
      <c r="F405" s="272" t="s">
        <v>641</v>
      </c>
      <c r="G405" s="274">
        <v>4596</v>
      </c>
      <c r="H405" s="272" t="s">
        <v>427</v>
      </c>
      <c r="I405" s="274">
        <v>6</v>
      </c>
      <c r="J405" s="272"/>
      <c r="K405" s="274" t="s">
        <v>428</v>
      </c>
      <c r="L405" s="274">
        <v>0</v>
      </c>
      <c r="M405" s="274">
        <v>3</v>
      </c>
      <c r="N405" s="282">
        <v>9</v>
      </c>
    </row>
    <row r="406" spans="3:14" ht="13.5" thickBot="1" x14ac:dyDescent="0.25">
      <c r="C406" s="283">
        <v>34165</v>
      </c>
      <c r="D406" s="275" t="s">
        <v>768</v>
      </c>
      <c r="E406" s="301">
        <v>41579</v>
      </c>
      <c r="F406" s="275" t="s">
        <v>641</v>
      </c>
      <c r="G406" s="277">
        <v>4489</v>
      </c>
      <c r="H406" s="275" t="s">
        <v>427</v>
      </c>
      <c r="I406" s="277">
        <v>6</v>
      </c>
      <c r="J406" s="275"/>
      <c r="K406" s="277" t="s">
        <v>475</v>
      </c>
      <c r="L406" s="277">
        <v>0</v>
      </c>
      <c r="M406" s="277">
        <v>3</v>
      </c>
      <c r="N406" s="284">
        <v>11</v>
      </c>
    </row>
    <row r="407" spans="3:14" ht="13.5" thickBot="1" x14ac:dyDescent="0.25">
      <c r="C407" s="281">
        <v>34168</v>
      </c>
      <c r="D407" s="272" t="s">
        <v>656</v>
      </c>
      <c r="E407" s="299">
        <v>44968</v>
      </c>
      <c r="F407" s="272" t="s">
        <v>641</v>
      </c>
      <c r="G407" s="274">
        <v>3012</v>
      </c>
      <c r="H407" s="272" t="s">
        <v>427</v>
      </c>
      <c r="I407" s="274">
        <v>7</v>
      </c>
      <c r="J407" s="272"/>
      <c r="K407" s="274" t="s">
        <v>428</v>
      </c>
      <c r="L407" s="274">
        <v>0</v>
      </c>
      <c r="M407" s="274">
        <v>2</v>
      </c>
      <c r="N407" s="282">
        <v>6</v>
      </c>
    </row>
    <row r="408" spans="3:14" ht="13.5" thickBot="1" x14ac:dyDescent="0.25">
      <c r="C408" s="283">
        <v>34170</v>
      </c>
      <c r="D408" s="275" t="s">
        <v>709</v>
      </c>
      <c r="E408" s="298">
        <v>44975</v>
      </c>
      <c r="F408" s="275" t="s">
        <v>641</v>
      </c>
      <c r="G408" s="277">
        <v>1723</v>
      </c>
      <c r="H408" s="275" t="s">
        <v>427</v>
      </c>
      <c r="I408" s="277">
        <v>6</v>
      </c>
      <c r="J408" s="275"/>
      <c r="K408" s="277" t="s">
        <v>475</v>
      </c>
      <c r="L408" s="277">
        <v>3</v>
      </c>
      <c r="M408" s="277">
        <v>3</v>
      </c>
      <c r="N408" s="284">
        <v>11</v>
      </c>
    </row>
    <row r="409" spans="3:14" ht="13.5" thickBot="1" x14ac:dyDescent="0.25">
      <c r="C409" s="281">
        <v>34172</v>
      </c>
      <c r="D409" s="272" t="s">
        <v>685</v>
      </c>
      <c r="E409" s="300">
        <v>46235</v>
      </c>
      <c r="F409" s="272" t="s">
        <v>641</v>
      </c>
      <c r="G409" s="274">
        <v>855</v>
      </c>
      <c r="H409" s="272" t="s">
        <v>427</v>
      </c>
      <c r="I409" s="274">
        <v>6</v>
      </c>
      <c r="J409" s="272"/>
      <c r="K409" s="274" t="s">
        <v>844</v>
      </c>
      <c r="L409" s="274">
        <v>5</v>
      </c>
      <c r="M409" s="274">
        <v>12</v>
      </c>
      <c r="N409" s="282">
        <v>13</v>
      </c>
    </row>
    <row r="410" spans="3:14" ht="13.5" thickBot="1" x14ac:dyDescent="0.25">
      <c r="C410" s="283">
        <v>34179</v>
      </c>
      <c r="D410" s="275" t="s">
        <v>654</v>
      </c>
      <c r="E410" s="298">
        <v>45022</v>
      </c>
      <c r="F410" s="275" t="s">
        <v>641</v>
      </c>
      <c r="G410" s="277">
        <v>2772</v>
      </c>
      <c r="H410" s="275" t="s">
        <v>427</v>
      </c>
      <c r="I410" s="277">
        <v>6</v>
      </c>
      <c r="J410" s="275"/>
      <c r="K410" s="277" t="s">
        <v>428</v>
      </c>
      <c r="L410" s="277">
        <v>0</v>
      </c>
      <c r="M410" s="277">
        <v>3</v>
      </c>
      <c r="N410" s="284">
        <v>8</v>
      </c>
    </row>
    <row r="411" spans="3:14" ht="13.5" thickBot="1" x14ac:dyDescent="0.25">
      <c r="C411" s="281">
        <v>34182</v>
      </c>
      <c r="D411" s="272" t="s">
        <v>569</v>
      </c>
      <c r="E411" s="300">
        <v>43586</v>
      </c>
      <c r="F411" s="272" t="s">
        <v>641</v>
      </c>
      <c r="G411" s="274">
        <v>1832</v>
      </c>
      <c r="H411" s="272" t="s">
        <v>427</v>
      </c>
      <c r="I411" s="274">
        <v>6</v>
      </c>
      <c r="J411" s="272" t="s">
        <v>616</v>
      </c>
      <c r="K411" s="274" t="s">
        <v>838</v>
      </c>
      <c r="L411" s="274">
        <v>2</v>
      </c>
      <c r="M411" s="274">
        <v>10</v>
      </c>
      <c r="N411" s="282">
        <v>12</v>
      </c>
    </row>
    <row r="412" spans="3:14" ht="13.5" thickBot="1" x14ac:dyDescent="0.25">
      <c r="C412" s="283">
        <v>34186</v>
      </c>
      <c r="D412" s="275" t="s">
        <v>845</v>
      </c>
      <c r="E412" s="276" t="s">
        <v>846</v>
      </c>
      <c r="F412" s="275" t="s">
        <v>641</v>
      </c>
      <c r="G412" s="277">
        <v>2456</v>
      </c>
      <c r="H412" s="275" t="s">
        <v>427</v>
      </c>
      <c r="I412" s="277">
        <v>6</v>
      </c>
      <c r="J412" s="275" t="s">
        <v>434</v>
      </c>
      <c r="K412" s="277" t="s">
        <v>844</v>
      </c>
      <c r="L412" s="277">
        <v>2</v>
      </c>
      <c r="M412" s="277">
        <v>11</v>
      </c>
      <c r="N412" s="284">
        <v>11</v>
      </c>
    </row>
    <row r="413" spans="3:14" ht="13.5" thickBot="1" x14ac:dyDescent="0.25">
      <c r="C413" s="281">
        <v>34188</v>
      </c>
      <c r="D413" s="272" t="s">
        <v>649</v>
      </c>
      <c r="E413" s="299">
        <v>45050</v>
      </c>
      <c r="F413" s="272" t="s">
        <v>641</v>
      </c>
      <c r="G413" s="274">
        <v>2395</v>
      </c>
      <c r="H413" s="272" t="s">
        <v>427</v>
      </c>
      <c r="I413" s="274">
        <v>6</v>
      </c>
      <c r="J413" s="272"/>
      <c r="K413" s="274" t="s">
        <v>428</v>
      </c>
      <c r="L413" s="274">
        <v>0</v>
      </c>
      <c r="M413" s="274">
        <v>2</v>
      </c>
      <c r="N413" s="282">
        <v>8</v>
      </c>
    </row>
    <row r="414" spans="3:14" ht="13.5" thickBot="1" x14ac:dyDescent="0.25">
      <c r="C414" s="283">
        <v>34193</v>
      </c>
      <c r="D414" s="275" t="s">
        <v>733</v>
      </c>
      <c r="E414" s="301">
        <v>41456</v>
      </c>
      <c r="F414" s="275" t="s">
        <v>641</v>
      </c>
      <c r="G414" s="277">
        <v>1186</v>
      </c>
      <c r="H414" s="275" t="s">
        <v>427</v>
      </c>
      <c r="I414" s="277">
        <v>6</v>
      </c>
      <c r="J414" s="275"/>
      <c r="K414" s="277" t="s">
        <v>475</v>
      </c>
      <c r="L414" s="277">
        <v>2</v>
      </c>
      <c r="M414" s="277">
        <v>4</v>
      </c>
      <c r="N414" s="284">
        <v>10</v>
      </c>
    </row>
    <row r="415" spans="3:14" ht="13.5" thickBot="1" x14ac:dyDescent="0.25">
      <c r="C415" s="285">
        <v>34196</v>
      </c>
      <c r="D415" s="286" t="s">
        <v>793</v>
      </c>
      <c r="E415" s="302">
        <v>45183</v>
      </c>
      <c r="F415" s="286" t="s">
        <v>641</v>
      </c>
      <c r="G415" s="288">
        <v>2512</v>
      </c>
      <c r="H415" s="286" t="s">
        <v>427</v>
      </c>
      <c r="I415" s="288">
        <v>6</v>
      </c>
      <c r="J415" s="286"/>
      <c r="K415" s="288" t="s">
        <v>552</v>
      </c>
      <c r="L415" s="288">
        <v>1</v>
      </c>
      <c r="M415" s="288">
        <v>6</v>
      </c>
      <c r="N415" s="289">
        <v>10</v>
      </c>
    </row>
    <row r="416" spans="3:14" ht="13.5" thickTop="1" x14ac:dyDescent="0.2">
      <c r="C416" s="290"/>
    </row>
    <row r="418" spans="3:14" x14ac:dyDescent="0.2">
      <c r="C418" s="290"/>
    </row>
    <row r="419" spans="3:14" x14ac:dyDescent="0.2">
      <c r="C419" s="290"/>
    </row>
    <row r="420" spans="3:14" ht="15" x14ac:dyDescent="0.2">
      <c r="C420" s="291" t="s">
        <v>847</v>
      </c>
    </row>
    <row r="421" spans="3:14" x14ac:dyDescent="0.2">
      <c r="C421" s="290"/>
    </row>
    <row r="422" spans="3:14" ht="13.5" thickBot="1" x14ac:dyDescent="0.25">
      <c r="C422" s="292" t="s">
        <v>435</v>
      </c>
    </row>
    <row r="423" spans="3:14" ht="14.25" thickTop="1" thickBot="1" x14ac:dyDescent="0.25">
      <c r="C423" s="278" t="s">
        <v>416</v>
      </c>
      <c r="D423" s="279" t="s">
        <v>9</v>
      </c>
      <c r="E423" s="279" t="s">
        <v>417</v>
      </c>
      <c r="F423" s="279" t="s">
        <v>37</v>
      </c>
      <c r="G423" s="279" t="s">
        <v>418</v>
      </c>
      <c r="H423" s="279" t="s">
        <v>419</v>
      </c>
      <c r="I423" s="279" t="s">
        <v>420</v>
      </c>
      <c r="J423" s="279" t="s">
        <v>421</v>
      </c>
      <c r="K423" s="279" t="s">
        <v>422</v>
      </c>
      <c r="L423" s="279" t="s">
        <v>423</v>
      </c>
      <c r="M423" s="279" t="s">
        <v>17</v>
      </c>
      <c r="N423" s="280" t="s">
        <v>424</v>
      </c>
    </row>
    <row r="424" spans="3:14" ht="14.25" thickTop="1" thickBot="1" x14ac:dyDescent="0.25">
      <c r="C424" s="283">
        <v>33727</v>
      </c>
      <c r="D424" s="275" t="s">
        <v>784</v>
      </c>
      <c r="E424" s="298">
        <v>45264</v>
      </c>
      <c r="F424" s="275" t="s">
        <v>641</v>
      </c>
      <c r="G424" s="277">
        <v>2153</v>
      </c>
      <c r="H424" s="275" t="s">
        <v>427</v>
      </c>
      <c r="I424" s="277">
        <v>6</v>
      </c>
      <c r="J424" s="275"/>
      <c r="K424" s="277" t="s">
        <v>428</v>
      </c>
      <c r="L424" s="277">
        <v>1</v>
      </c>
      <c r="M424" s="277">
        <v>2</v>
      </c>
      <c r="N424" s="284">
        <v>11</v>
      </c>
    </row>
    <row r="425" spans="3:14" ht="13.5" thickBot="1" x14ac:dyDescent="0.25">
      <c r="C425" s="281">
        <v>33734</v>
      </c>
      <c r="D425" s="272" t="s">
        <v>672</v>
      </c>
      <c r="E425" s="299">
        <v>45144</v>
      </c>
      <c r="F425" s="272" t="s">
        <v>641</v>
      </c>
      <c r="G425" s="274">
        <v>2594</v>
      </c>
      <c r="H425" s="272" t="s">
        <v>427</v>
      </c>
      <c r="I425" s="274">
        <v>6</v>
      </c>
      <c r="J425" s="272"/>
      <c r="K425" s="274" t="s">
        <v>428</v>
      </c>
      <c r="L425" s="274">
        <v>1</v>
      </c>
      <c r="M425" s="274">
        <v>3</v>
      </c>
      <c r="N425" s="282">
        <v>10</v>
      </c>
    </row>
    <row r="426" spans="3:14" ht="13.5" thickBot="1" x14ac:dyDescent="0.25">
      <c r="C426" s="283">
        <v>33738</v>
      </c>
      <c r="D426" s="275" t="s">
        <v>644</v>
      </c>
      <c r="E426" s="298">
        <v>45142</v>
      </c>
      <c r="F426" s="275" t="s">
        <v>641</v>
      </c>
      <c r="G426" s="277">
        <v>3346</v>
      </c>
      <c r="H426" s="275" t="s">
        <v>427</v>
      </c>
      <c r="I426" s="277">
        <v>6</v>
      </c>
      <c r="J426" s="275" t="s">
        <v>517</v>
      </c>
      <c r="K426" s="277" t="s">
        <v>735</v>
      </c>
      <c r="L426" s="277">
        <v>1</v>
      </c>
      <c r="M426" s="277">
        <v>4</v>
      </c>
      <c r="N426" s="284">
        <v>8</v>
      </c>
    </row>
    <row r="427" spans="3:14" ht="13.5" thickBot="1" x14ac:dyDescent="0.25">
      <c r="C427" s="281">
        <v>33741</v>
      </c>
      <c r="D427" s="272" t="s">
        <v>642</v>
      </c>
      <c r="E427" s="299">
        <v>45049</v>
      </c>
      <c r="F427" s="272" t="s">
        <v>641</v>
      </c>
      <c r="G427" s="274">
        <v>1621</v>
      </c>
      <c r="H427" s="272" t="s">
        <v>427</v>
      </c>
      <c r="I427" s="274">
        <v>6</v>
      </c>
      <c r="J427" s="272"/>
      <c r="K427" s="274" t="s">
        <v>428</v>
      </c>
      <c r="L427" s="274">
        <v>1</v>
      </c>
      <c r="M427" s="274">
        <v>0</v>
      </c>
      <c r="N427" s="282">
        <v>8</v>
      </c>
    </row>
    <row r="428" spans="3:14" ht="13.5" thickBot="1" x14ac:dyDescent="0.25">
      <c r="C428" s="283">
        <v>33743</v>
      </c>
      <c r="D428" s="275" t="s">
        <v>709</v>
      </c>
      <c r="E428" s="298">
        <v>44968</v>
      </c>
      <c r="F428" s="275" t="s">
        <v>641</v>
      </c>
      <c r="G428" s="277">
        <v>2121</v>
      </c>
      <c r="H428" s="275" t="s">
        <v>427</v>
      </c>
      <c r="I428" s="277">
        <v>6</v>
      </c>
      <c r="J428" s="275"/>
      <c r="K428" s="277" t="s">
        <v>428</v>
      </c>
      <c r="L428" s="277">
        <v>2</v>
      </c>
      <c r="M428" s="277">
        <v>3</v>
      </c>
      <c r="N428" s="284">
        <v>8</v>
      </c>
    </row>
    <row r="429" spans="3:14" ht="13.5" thickBot="1" x14ac:dyDescent="0.25">
      <c r="C429" s="281">
        <v>33745</v>
      </c>
      <c r="D429" s="272" t="s">
        <v>725</v>
      </c>
      <c r="E429" s="299">
        <v>45029</v>
      </c>
      <c r="F429" s="272" t="s">
        <v>641</v>
      </c>
      <c r="G429" s="274">
        <v>2143</v>
      </c>
      <c r="H429" s="272" t="s">
        <v>427</v>
      </c>
      <c r="I429" s="274">
        <v>6</v>
      </c>
      <c r="J429" s="272"/>
      <c r="K429" s="274" t="s">
        <v>475</v>
      </c>
      <c r="L429" s="274">
        <v>2</v>
      </c>
      <c r="M429" s="274">
        <v>5</v>
      </c>
      <c r="N429" s="282">
        <v>9</v>
      </c>
    </row>
    <row r="430" spans="3:14" ht="13.5" thickBot="1" x14ac:dyDescent="0.25">
      <c r="C430" s="283">
        <v>33747</v>
      </c>
      <c r="D430" s="275" t="s">
        <v>711</v>
      </c>
      <c r="E430" s="298">
        <v>45089</v>
      </c>
      <c r="F430" s="275" t="s">
        <v>641</v>
      </c>
      <c r="G430" s="277">
        <v>2536</v>
      </c>
      <c r="H430" s="275" t="s">
        <v>427</v>
      </c>
      <c r="I430" s="277">
        <v>6</v>
      </c>
      <c r="J430" s="275"/>
      <c r="K430" s="277" t="s">
        <v>428</v>
      </c>
      <c r="L430" s="277">
        <v>0</v>
      </c>
      <c r="M430" s="277">
        <v>4</v>
      </c>
      <c r="N430" s="284">
        <v>8</v>
      </c>
    </row>
    <row r="431" spans="3:14" ht="13.5" thickBot="1" x14ac:dyDescent="0.25">
      <c r="C431" s="281">
        <v>33752</v>
      </c>
      <c r="D431" s="272" t="s">
        <v>768</v>
      </c>
      <c r="E431" s="299">
        <v>45115</v>
      </c>
      <c r="F431" s="272" t="s">
        <v>641</v>
      </c>
      <c r="G431" s="274">
        <v>3393</v>
      </c>
      <c r="H431" s="272" t="s">
        <v>427</v>
      </c>
      <c r="I431" s="274">
        <v>6</v>
      </c>
      <c r="J431" s="272"/>
      <c r="K431" s="274" t="s">
        <v>475</v>
      </c>
      <c r="L431" s="274">
        <v>1</v>
      </c>
      <c r="M431" s="274">
        <v>2</v>
      </c>
      <c r="N431" s="282">
        <v>7</v>
      </c>
    </row>
    <row r="432" spans="3:14" ht="13.5" thickBot="1" x14ac:dyDescent="0.25">
      <c r="C432" s="283">
        <v>33755</v>
      </c>
      <c r="D432" s="275" t="s">
        <v>848</v>
      </c>
      <c r="E432" s="298">
        <v>45095</v>
      </c>
      <c r="F432" s="275" t="s">
        <v>641</v>
      </c>
      <c r="G432" s="277">
        <v>2188</v>
      </c>
      <c r="H432" s="275" t="s">
        <v>427</v>
      </c>
      <c r="I432" s="277">
        <v>5</v>
      </c>
      <c r="J432" s="275" t="s">
        <v>616</v>
      </c>
      <c r="K432" s="277" t="s">
        <v>735</v>
      </c>
      <c r="L432" s="277">
        <v>3</v>
      </c>
      <c r="M432" s="277">
        <v>5</v>
      </c>
      <c r="N432" s="284">
        <v>8</v>
      </c>
    </row>
    <row r="433" spans="3:14" ht="13.5" thickBot="1" x14ac:dyDescent="0.25">
      <c r="C433" s="281">
        <v>33759</v>
      </c>
      <c r="D433" s="272" t="s">
        <v>654</v>
      </c>
      <c r="E433" s="299">
        <v>44933</v>
      </c>
      <c r="F433" s="272" t="s">
        <v>641</v>
      </c>
      <c r="G433" s="274">
        <v>2752</v>
      </c>
      <c r="H433" s="272" t="s">
        <v>427</v>
      </c>
      <c r="I433" s="274">
        <v>5</v>
      </c>
      <c r="J433" s="272"/>
      <c r="K433" s="274" t="s">
        <v>428</v>
      </c>
      <c r="L433" s="274">
        <v>1</v>
      </c>
      <c r="M433" s="274">
        <v>3</v>
      </c>
      <c r="N433" s="282">
        <v>9</v>
      </c>
    </row>
    <row r="434" spans="3:14" ht="13.5" thickBot="1" x14ac:dyDescent="0.25">
      <c r="C434" s="283">
        <v>33762</v>
      </c>
      <c r="D434" s="275" t="s">
        <v>649</v>
      </c>
      <c r="E434" s="301">
        <v>42767</v>
      </c>
      <c r="F434" s="275" t="s">
        <v>641</v>
      </c>
      <c r="G434" s="277">
        <v>1593</v>
      </c>
      <c r="H434" s="275" t="s">
        <v>427</v>
      </c>
      <c r="I434" s="277">
        <v>6</v>
      </c>
      <c r="J434" s="275"/>
      <c r="K434" s="277" t="s">
        <v>428</v>
      </c>
      <c r="L434" s="277">
        <v>1</v>
      </c>
      <c r="M434" s="277">
        <v>2</v>
      </c>
      <c r="N434" s="284">
        <v>8</v>
      </c>
    </row>
    <row r="435" spans="3:14" ht="13.5" thickBot="1" x14ac:dyDescent="0.25">
      <c r="C435" s="281">
        <v>33766</v>
      </c>
      <c r="D435" s="272" t="s">
        <v>596</v>
      </c>
      <c r="E435" s="299">
        <v>45152</v>
      </c>
      <c r="F435" s="272" t="s">
        <v>641</v>
      </c>
      <c r="G435" s="274">
        <v>2620</v>
      </c>
      <c r="H435" s="272" t="s">
        <v>427</v>
      </c>
      <c r="I435" s="274">
        <v>6</v>
      </c>
      <c r="J435" s="272"/>
      <c r="K435" s="274" t="s">
        <v>428</v>
      </c>
      <c r="L435" s="274">
        <v>2</v>
      </c>
      <c r="M435" s="274">
        <v>5</v>
      </c>
      <c r="N435" s="282">
        <v>7</v>
      </c>
    </row>
    <row r="436" spans="3:14" ht="13.5" thickBot="1" x14ac:dyDescent="0.25">
      <c r="C436" s="283">
        <v>33769</v>
      </c>
      <c r="D436" s="275" t="s">
        <v>658</v>
      </c>
      <c r="E436" s="276" t="s">
        <v>849</v>
      </c>
      <c r="F436" s="275" t="s">
        <v>641</v>
      </c>
      <c r="G436" s="277">
        <v>2957</v>
      </c>
      <c r="H436" s="275" t="s">
        <v>427</v>
      </c>
      <c r="I436" s="277">
        <v>6</v>
      </c>
      <c r="J436" s="275"/>
      <c r="K436" s="277" t="s">
        <v>428</v>
      </c>
      <c r="L436" s="277">
        <v>2</v>
      </c>
      <c r="M436" s="277">
        <v>3</v>
      </c>
      <c r="N436" s="284">
        <v>8</v>
      </c>
    </row>
    <row r="437" spans="3:14" ht="13.5" thickBot="1" x14ac:dyDescent="0.25">
      <c r="C437" s="281">
        <v>33785</v>
      </c>
      <c r="D437" s="272" t="s">
        <v>569</v>
      </c>
      <c r="E437" s="299">
        <v>44989</v>
      </c>
      <c r="F437" s="272" t="s">
        <v>641</v>
      </c>
      <c r="G437" s="274">
        <v>1580</v>
      </c>
      <c r="H437" s="272" t="s">
        <v>427</v>
      </c>
      <c r="I437" s="274">
        <v>6</v>
      </c>
      <c r="J437" s="272"/>
      <c r="K437" s="274" t="s">
        <v>475</v>
      </c>
      <c r="L437" s="274">
        <v>0</v>
      </c>
      <c r="M437" s="274">
        <v>5</v>
      </c>
      <c r="N437" s="282">
        <v>7</v>
      </c>
    </row>
    <row r="438" spans="3:14" ht="13.5" thickBot="1" x14ac:dyDescent="0.25">
      <c r="C438" s="283">
        <v>33787</v>
      </c>
      <c r="D438" s="275" t="s">
        <v>667</v>
      </c>
      <c r="E438" s="298">
        <v>45141</v>
      </c>
      <c r="F438" s="275" t="s">
        <v>641</v>
      </c>
      <c r="G438" s="277">
        <v>1092</v>
      </c>
      <c r="H438" s="275" t="s">
        <v>427</v>
      </c>
      <c r="I438" s="277">
        <v>6</v>
      </c>
      <c r="J438" s="275" t="s">
        <v>434</v>
      </c>
      <c r="K438" s="277" t="s">
        <v>428</v>
      </c>
      <c r="L438" s="277">
        <v>2</v>
      </c>
      <c r="M438" s="277">
        <v>4</v>
      </c>
      <c r="N438" s="284">
        <v>9</v>
      </c>
    </row>
    <row r="439" spans="3:14" ht="13.5" thickBot="1" x14ac:dyDescent="0.25">
      <c r="C439" s="281">
        <v>33790</v>
      </c>
      <c r="D439" s="272" t="s">
        <v>680</v>
      </c>
      <c r="E439" s="299">
        <v>44970</v>
      </c>
      <c r="F439" s="272" t="s">
        <v>641</v>
      </c>
      <c r="G439" s="274">
        <v>3121</v>
      </c>
      <c r="H439" s="272" t="s">
        <v>427</v>
      </c>
      <c r="I439" s="274">
        <v>6</v>
      </c>
      <c r="J439" s="272"/>
      <c r="K439" s="274" t="s">
        <v>475</v>
      </c>
      <c r="L439" s="274">
        <v>2</v>
      </c>
      <c r="M439" s="274">
        <v>1</v>
      </c>
      <c r="N439" s="282">
        <v>9</v>
      </c>
    </row>
    <row r="440" spans="3:14" ht="13.5" thickBot="1" x14ac:dyDescent="0.25">
      <c r="C440" s="283">
        <v>33794</v>
      </c>
      <c r="D440" s="275" t="s">
        <v>746</v>
      </c>
      <c r="E440" s="298">
        <v>45247</v>
      </c>
      <c r="F440" s="275" t="s">
        <v>641</v>
      </c>
      <c r="G440" s="277">
        <v>4521</v>
      </c>
      <c r="H440" s="275" t="s">
        <v>427</v>
      </c>
      <c r="I440" s="277">
        <v>6</v>
      </c>
      <c r="J440" s="275"/>
      <c r="K440" s="277" t="s">
        <v>552</v>
      </c>
      <c r="L440" s="277">
        <v>1</v>
      </c>
      <c r="M440" s="277">
        <v>7</v>
      </c>
      <c r="N440" s="284">
        <v>11</v>
      </c>
    </row>
    <row r="441" spans="3:14" ht="13.5" thickBot="1" x14ac:dyDescent="0.25">
      <c r="C441" s="281">
        <v>33797</v>
      </c>
      <c r="D441" s="272" t="s">
        <v>652</v>
      </c>
      <c r="E441" s="299">
        <v>45084</v>
      </c>
      <c r="F441" s="272" t="s">
        <v>641</v>
      </c>
      <c r="G441" s="274">
        <v>4470</v>
      </c>
      <c r="H441" s="272" t="s">
        <v>427</v>
      </c>
      <c r="I441" s="274">
        <v>6</v>
      </c>
      <c r="J441" s="272" t="s">
        <v>434</v>
      </c>
      <c r="K441" s="274" t="s">
        <v>428</v>
      </c>
      <c r="L441" s="274">
        <v>3</v>
      </c>
      <c r="M441" s="274">
        <v>7</v>
      </c>
      <c r="N441" s="282">
        <v>8</v>
      </c>
    </row>
    <row r="442" spans="3:14" ht="13.5" thickBot="1" x14ac:dyDescent="0.25">
      <c r="C442" s="283">
        <v>33800</v>
      </c>
      <c r="D442" s="275" t="s">
        <v>685</v>
      </c>
      <c r="E442" s="298">
        <v>45172</v>
      </c>
      <c r="F442" s="275" t="s">
        <v>641</v>
      </c>
      <c r="G442" s="277">
        <v>1828</v>
      </c>
      <c r="H442" s="275" t="s">
        <v>427</v>
      </c>
      <c r="I442" s="277">
        <v>1</v>
      </c>
      <c r="J442" s="275"/>
      <c r="K442" s="277" t="s">
        <v>475</v>
      </c>
      <c r="L442" s="277">
        <v>0</v>
      </c>
      <c r="M442" s="277">
        <v>5</v>
      </c>
      <c r="N442" s="284">
        <v>8</v>
      </c>
    </row>
    <row r="443" spans="3:14" ht="13.5" thickBot="1" x14ac:dyDescent="0.25">
      <c r="C443" s="281">
        <v>33804</v>
      </c>
      <c r="D443" s="272" t="s">
        <v>663</v>
      </c>
      <c r="E443" s="299">
        <v>45058</v>
      </c>
      <c r="F443" s="272" t="s">
        <v>641</v>
      </c>
      <c r="G443" s="274">
        <v>3594</v>
      </c>
      <c r="H443" s="272" t="s">
        <v>427</v>
      </c>
      <c r="I443" s="274">
        <v>1</v>
      </c>
      <c r="J443" s="272"/>
      <c r="K443" s="274" t="s">
        <v>428</v>
      </c>
      <c r="L443" s="274">
        <v>2</v>
      </c>
      <c r="M443" s="274">
        <v>4</v>
      </c>
      <c r="N443" s="282">
        <v>12</v>
      </c>
    </row>
    <row r="444" spans="3:14" ht="13.5" thickBot="1" x14ac:dyDescent="0.25">
      <c r="C444" s="283">
        <v>33806</v>
      </c>
      <c r="D444" s="275" t="s">
        <v>733</v>
      </c>
      <c r="E444" s="298">
        <v>45054</v>
      </c>
      <c r="F444" s="275" t="s">
        <v>641</v>
      </c>
      <c r="G444" s="277">
        <v>2375</v>
      </c>
      <c r="H444" s="275" t="s">
        <v>427</v>
      </c>
      <c r="I444" s="277">
        <v>1</v>
      </c>
      <c r="J444" s="275"/>
      <c r="K444" s="277" t="s">
        <v>428</v>
      </c>
      <c r="L444" s="277">
        <v>2</v>
      </c>
      <c r="M444" s="277">
        <v>5</v>
      </c>
      <c r="N444" s="284">
        <v>9</v>
      </c>
    </row>
    <row r="445" spans="3:14" ht="13.5" thickBot="1" x14ac:dyDescent="0.25">
      <c r="C445" s="281">
        <v>33808</v>
      </c>
      <c r="D445" s="272" t="s">
        <v>648</v>
      </c>
      <c r="E445" s="300">
        <v>42675</v>
      </c>
      <c r="F445" s="272" t="s">
        <v>641</v>
      </c>
      <c r="G445" s="274">
        <v>3437</v>
      </c>
      <c r="H445" s="272" t="s">
        <v>427</v>
      </c>
      <c r="I445" s="274">
        <v>1</v>
      </c>
      <c r="J445" s="272"/>
      <c r="K445" s="274" t="s">
        <v>428</v>
      </c>
      <c r="L445" s="274">
        <v>2</v>
      </c>
      <c r="M445" s="274">
        <v>6</v>
      </c>
      <c r="N445" s="282">
        <v>11</v>
      </c>
    </row>
    <row r="446" spans="3:14" ht="13.5" thickBot="1" x14ac:dyDescent="0.25">
      <c r="C446" s="283">
        <v>33811</v>
      </c>
      <c r="D446" s="275" t="s">
        <v>850</v>
      </c>
      <c r="E446" s="298">
        <v>45144</v>
      </c>
      <c r="F446" s="275" t="s">
        <v>641</v>
      </c>
      <c r="G446" s="277">
        <v>640</v>
      </c>
      <c r="H446" s="275" t="s">
        <v>427</v>
      </c>
      <c r="I446" s="277">
        <v>1</v>
      </c>
      <c r="J446" s="275"/>
      <c r="K446" s="277" t="s">
        <v>428</v>
      </c>
      <c r="L446" s="277">
        <v>1</v>
      </c>
      <c r="M446" s="277">
        <v>5</v>
      </c>
      <c r="N446" s="284">
        <v>10</v>
      </c>
    </row>
    <row r="447" spans="3:14" ht="13.5" thickBot="1" x14ac:dyDescent="0.25">
      <c r="C447" s="281">
        <v>33815</v>
      </c>
      <c r="D447" s="272" t="s">
        <v>656</v>
      </c>
      <c r="E447" s="299">
        <v>45057</v>
      </c>
      <c r="F447" s="272" t="s">
        <v>641</v>
      </c>
      <c r="G447" s="274">
        <v>3008</v>
      </c>
      <c r="H447" s="272" t="s">
        <v>427</v>
      </c>
      <c r="I447" s="274">
        <v>7</v>
      </c>
      <c r="J447" s="272"/>
      <c r="K447" s="274" t="s">
        <v>428</v>
      </c>
      <c r="L447" s="274">
        <v>0</v>
      </c>
      <c r="M447" s="274">
        <v>2</v>
      </c>
      <c r="N447" s="282">
        <v>10</v>
      </c>
    </row>
    <row r="448" spans="3:14" ht="13.5" thickBot="1" x14ac:dyDescent="0.25">
      <c r="C448" s="283">
        <v>33818</v>
      </c>
      <c r="D448" s="275" t="s">
        <v>695</v>
      </c>
      <c r="E448" s="298">
        <v>45082</v>
      </c>
      <c r="F448" s="275" t="s">
        <v>641</v>
      </c>
      <c r="G448" s="277">
        <v>2536</v>
      </c>
      <c r="H448" s="275" t="s">
        <v>427</v>
      </c>
      <c r="I448" s="277">
        <v>6</v>
      </c>
      <c r="J448" s="275"/>
      <c r="K448" s="277" t="s">
        <v>475</v>
      </c>
      <c r="L448" s="277">
        <v>0</v>
      </c>
      <c r="M448" s="277">
        <v>3</v>
      </c>
      <c r="N448" s="284">
        <v>8</v>
      </c>
    </row>
    <row r="449" spans="3:14" ht="13.5" thickBot="1" x14ac:dyDescent="0.25">
      <c r="C449" s="285">
        <v>33825</v>
      </c>
      <c r="D449" s="286" t="s">
        <v>793</v>
      </c>
      <c r="E449" s="302">
        <v>44964</v>
      </c>
      <c r="F449" s="286" t="s">
        <v>641</v>
      </c>
      <c r="G449" s="288">
        <v>2511</v>
      </c>
      <c r="H449" s="286" t="s">
        <v>427</v>
      </c>
      <c r="I449" s="288">
        <v>6</v>
      </c>
      <c r="J449" s="286"/>
      <c r="K449" s="288" t="s">
        <v>428</v>
      </c>
      <c r="L449" s="288">
        <v>2</v>
      </c>
      <c r="M449" s="288">
        <v>2</v>
      </c>
      <c r="N449" s="289">
        <v>6</v>
      </c>
    </row>
    <row r="450" spans="3:14" ht="13.5" thickTop="1" x14ac:dyDescent="0.2">
      <c r="C450" s="290"/>
    </row>
    <row r="452" spans="3:14" x14ac:dyDescent="0.2">
      <c r="C452" s="290"/>
    </row>
    <row r="453" spans="3:14" x14ac:dyDescent="0.2">
      <c r="C453" s="290"/>
    </row>
    <row r="454" spans="3:14" ht="15" x14ac:dyDescent="0.2">
      <c r="C454" s="291" t="s">
        <v>851</v>
      </c>
    </row>
    <row r="455" spans="3:14" x14ac:dyDescent="0.2">
      <c r="C455" s="290"/>
    </row>
    <row r="456" spans="3:14" ht="13.5" thickBot="1" x14ac:dyDescent="0.25">
      <c r="C456" s="292" t="s">
        <v>435</v>
      </c>
    </row>
    <row r="457" spans="3:14" ht="14.25" thickTop="1" thickBot="1" x14ac:dyDescent="0.25">
      <c r="C457" s="278" t="s">
        <v>416</v>
      </c>
      <c r="D457" s="279" t="s">
        <v>9</v>
      </c>
      <c r="E457" s="279" t="s">
        <v>417</v>
      </c>
      <c r="F457" s="279" t="s">
        <v>37</v>
      </c>
      <c r="G457" s="279" t="s">
        <v>418</v>
      </c>
      <c r="H457" s="279" t="s">
        <v>419</v>
      </c>
      <c r="I457" s="279" t="s">
        <v>420</v>
      </c>
      <c r="J457" s="279" t="s">
        <v>421</v>
      </c>
      <c r="K457" s="279" t="s">
        <v>422</v>
      </c>
      <c r="L457" s="279" t="s">
        <v>423</v>
      </c>
      <c r="M457" s="279" t="s">
        <v>17</v>
      </c>
      <c r="N457" s="280" t="s">
        <v>424</v>
      </c>
    </row>
    <row r="458" spans="3:14" ht="14.25" thickTop="1" thickBot="1" x14ac:dyDescent="0.25">
      <c r="C458" s="283">
        <v>33363</v>
      </c>
      <c r="D458" s="275" t="s">
        <v>656</v>
      </c>
      <c r="E458" s="298">
        <v>45021</v>
      </c>
      <c r="F458" s="275" t="s">
        <v>641</v>
      </c>
      <c r="G458" s="277">
        <v>2026</v>
      </c>
      <c r="H458" s="275" t="s">
        <v>427</v>
      </c>
      <c r="I458" s="277">
        <v>9</v>
      </c>
      <c r="J458" s="275" t="s">
        <v>434</v>
      </c>
      <c r="K458" s="277" t="s">
        <v>428</v>
      </c>
      <c r="L458" s="277">
        <v>1</v>
      </c>
      <c r="M458" s="277">
        <v>4</v>
      </c>
      <c r="N458" s="284">
        <v>6</v>
      </c>
    </row>
    <row r="459" spans="3:14" ht="13.5" thickBot="1" x14ac:dyDescent="0.25">
      <c r="C459" s="281">
        <v>33370</v>
      </c>
      <c r="D459" s="272" t="s">
        <v>658</v>
      </c>
      <c r="E459" s="299">
        <v>45207</v>
      </c>
      <c r="F459" s="272" t="s">
        <v>641</v>
      </c>
      <c r="G459" s="274">
        <v>2945</v>
      </c>
      <c r="H459" s="272" t="s">
        <v>427</v>
      </c>
      <c r="I459" s="274">
        <v>6</v>
      </c>
      <c r="J459" s="272"/>
      <c r="K459" s="274" t="s">
        <v>475</v>
      </c>
      <c r="L459" s="274">
        <v>1</v>
      </c>
      <c r="M459" s="274">
        <v>3</v>
      </c>
      <c r="N459" s="282">
        <v>7</v>
      </c>
    </row>
    <row r="460" spans="3:14" ht="13.5" thickBot="1" x14ac:dyDescent="0.25">
      <c r="C460" s="283">
        <v>33374</v>
      </c>
      <c r="D460" s="275" t="s">
        <v>667</v>
      </c>
      <c r="E460" s="298">
        <v>44986</v>
      </c>
      <c r="F460" s="275" t="s">
        <v>641</v>
      </c>
      <c r="G460" s="277">
        <v>1506</v>
      </c>
      <c r="H460" s="275" t="s">
        <v>427</v>
      </c>
      <c r="I460" s="277">
        <v>6</v>
      </c>
      <c r="J460" s="275"/>
      <c r="K460" s="277" t="s">
        <v>428</v>
      </c>
      <c r="L460" s="277">
        <v>0</v>
      </c>
      <c r="M460" s="277">
        <v>1</v>
      </c>
      <c r="N460" s="284">
        <v>6</v>
      </c>
    </row>
    <row r="461" spans="3:14" ht="13.5" thickBot="1" x14ac:dyDescent="0.25">
      <c r="C461" s="281">
        <v>33377</v>
      </c>
      <c r="D461" s="272" t="s">
        <v>852</v>
      </c>
      <c r="E461" s="299">
        <v>44970</v>
      </c>
      <c r="F461" s="272" t="s">
        <v>641</v>
      </c>
      <c r="G461" s="274">
        <v>2455</v>
      </c>
      <c r="H461" s="272" t="s">
        <v>427</v>
      </c>
      <c r="I461" s="274">
        <v>6</v>
      </c>
      <c r="J461" s="272" t="s">
        <v>434</v>
      </c>
      <c r="K461" s="274" t="s">
        <v>475</v>
      </c>
      <c r="L461" s="274">
        <v>0</v>
      </c>
      <c r="M461" s="274">
        <v>5</v>
      </c>
      <c r="N461" s="282">
        <v>7</v>
      </c>
    </row>
    <row r="462" spans="3:14" ht="13.5" thickBot="1" x14ac:dyDescent="0.25">
      <c r="C462" s="283">
        <v>33379</v>
      </c>
      <c r="D462" s="275" t="s">
        <v>685</v>
      </c>
      <c r="E462" s="298">
        <v>45139</v>
      </c>
      <c r="F462" s="275" t="s">
        <v>641</v>
      </c>
      <c r="G462" s="277">
        <v>1315</v>
      </c>
      <c r="H462" s="275" t="s">
        <v>427</v>
      </c>
      <c r="I462" s="277">
        <v>6</v>
      </c>
      <c r="J462" s="275"/>
      <c r="K462" s="277" t="s">
        <v>428</v>
      </c>
      <c r="L462" s="277">
        <v>1</v>
      </c>
      <c r="M462" s="277">
        <v>3</v>
      </c>
      <c r="N462" s="284">
        <v>6</v>
      </c>
    </row>
    <row r="463" spans="3:14" ht="13.5" thickBot="1" x14ac:dyDescent="0.25">
      <c r="C463" s="281">
        <v>33381</v>
      </c>
      <c r="D463" s="272" t="s">
        <v>644</v>
      </c>
      <c r="E463" s="299">
        <v>45052</v>
      </c>
      <c r="F463" s="272" t="s">
        <v>641</v>
      </c>
      <c r="G463" s="274">
        <v>3520</v>
      </c>
      <c r="H463" s="272" t="s">
        <v>427</v>
      </c>
      <c r="I463" s="274">
        <v>6</v>
      </c>
      <c r="J463" s="272"/>
      <c r="K463" s="274" t="s">
        <v>552</v>
      </c>
      <c r="L463" s="274">
        <v>0</v>
      </c>
      <c r="M463" s="274">
        <v>7</v>
      </c>
      <c r="N463" s="282">
        <v>9</v>
      </c>
    </row>
    <row r="464" spans="3:14" ht="13.5" thickBot="1" x14ac:dyDescent="0.25">
      <c r="C464" s="283">
        <v>33384</v>
      </c>
      <c r="D464" s="275" t="s">
        <v>725</v>
      </c>
      <c r="E464" s="298">
        <v>45023</v>
      </c>
      <c r="F464" s="275" t="s">
        <v>641</v>
      </c>
      <c r="G464" s="277">
        <v>3012</v>
      </c>
      <c r="H464" s="275" t="s">
        <v>427</v>
      </c>
      <c r="I464" s="277">
        <v>6</v>
      </c>
      <c r="J464" s="275"/>
      <c r="K464" s="277" t="s">
        <v>428</v>
      </c>
      <c r="L464" s="277">
        <v>0</v>
      </c>
      <c r="M464" s="277">
        <v>4</v>
      </c>
      <c r="N464" s="284">
        <v>8</v>
      </c>
    </row>
    <row r="465" spans="3:14" ht="13.5" thickBot="1" x14ac:dyDescent="0.25">
      <c r="C465" s="281">
        <v>33391</v>
      </c>
      <c r="D465" s="272" t="s">
        <v>850</v>
      </c>
      <c r="E465" s="273" t="s">
        <v>853</v>
      </c>
      <c r="F465" s="272" t="s">
        <v>641</v>
      </c>
      <c r="G465" s="274">
        <v>2694</v>
      </c>
      <c r="H465" s="272" t="s">
        <v>427</v>
      </c>
      <c r="I465" s="274">
        <v>6</v>
      </c>
      <c r="J465" s="272"/>
      <c r="K465" s="274" t="s">
        <v>428</v>
      </c>
      <c r="L465" s="274">
        <v>0</v>
      </c>
      <c r="M465" s="274">
        <v>2</v>
      </c>
      <c r="N465" s="282">
        <v>6</v>
      </c>
    </row>
    <row r="466" spans="3:14" ht="13.5" thickBot="1" x14ac:dyDescent="0.25">
      <c r="C466" s="283">
        <v>33395</v>
      </c>
      <c r="D466" s="275" t="s">
        <v>746</v>
      </c>
      <c r="E466" s="298">
        <v>45053</v>
      </c>
      <c r="F466" s="275" t="s">
        <v>641</v>
      </c>
      <c r="G466" s="277">
        <v>3814</v>
      </c>
      <c r="H466" s="275" t="s">
        <v>427</v>
      </c>
      <c r="I466" s="277">
        <v>6</v>
      </c>
      <c r="J466" s="275"/>
      <c r="K466" s="277" t="s">
        <v>428</v>
      </c>
      <c r="L466" s="277">
        <v>0</v>
      </c>
      <c r="M466" s="277">
        <v>2</v>
      </c>
      <c r="N466" s="284">
        <v>8</v>
      </c>
    </row>
    <row r="467" spans="3:14" ht="13.5" thickBot="1" x14ac:dyDescent="0.25">
      <c r="C467" s="281">
        <v>33398</v>
      </c>
      <c r="D467" s="272" t="s">
        <v>695</v>
      </c>
      <c r="E467" s="299">
        <v>45080</v>
      </c>
      <c r="F467" s="272" t="s">
        <v>641</v>
      </c>
      <c r="G467" s="274">
        <v>2635</v>
      </c>
      <c r="H467" s="272" t="s">
        <v>427</v>
      </c>
      <c r="I467" s="274">
        <v>9</v>
      </c>
      <c r="J467" s="272"/>
      <c r="K467" s="274" t="s">
        <v>428</v>
      </c>
      <c r="L467" s="274">
        <v>0</v>
      </c>
      <c r="M467" s="274">
        <v>0</v>
      </c>
      <c r="N467" s="282">
        <v>7</v>
      </c>
    </row>
    <row r="468" spans="3:14" ht="13.5" thickBot="1" x14ac:dyDescent="0.25">
      <c r="C468" s="283">
        <v>33402</v>
      </c>
      <c r="D468" s="275" t="s">
        <v>596</v>
      </c>
      <c r="E468" s="298">
        <v>45116</v>
      </c>
      <c r="F468" s="275" t="s">
        <v>641</v>
      </c>
      <c r="G468" s="277">
        <v>2985</v>
      </c>
      <c r="H468" s="275" t="s">
        <v>427</v>
      </c>
      <c r="I468" s="277">
        <v>9</v>
      </c>
      <c r="J468" s="275"/>
      <c r="K468" s="277" t="s">
        <v>428</v>
      </c>
      <c r="L468" s="277">
        <v>2</v>
      </c>
      <c r="M468" s="277">
        <v>0</v>
      </c>
      <c r="N468" s="284">
        <v>7</v>
      </c>
    </row>
    <row r="469" spans="3:14" ht="13.5" thickBot="1" x14ac:dyDescent="0.25">
      <c r="C469" s="281">
        <v>33405</v>
      </c>
      <c r="D469" s="272" t="s">
        <v>854</v>
      </c>
      <c r="E469" s="299">
        <v>44994</v>
      </c>
      <c r="F469" s="272" t="s">
        <v>641</v>
      </c>
      <c r="G469" s="274">
        <v>2013</v>
      </c>
      <c r="H469" s="272" t="s">
        <v>427</v>
      </c>
      <c r="I469" s="274">
        <v>9</v>
      </c>
      <c r="J469" s="272"/>
      <c r="K469" s="274" t="s">
        <v>428</v>
      </c>
      <c r="L469" s="274">
        <v>1</v>
      </c>
      <c r="M469" s="274">
        <v>3</v>
      </c>
      <c r="N469" s="282">
        <v>5</v>
      </c>
    </row>
    <row r="470" spans="3:14" ht="13.5" thickBot="1" x14ac:dyDescent="0.25">
      <c r="C470" s="283">
        <v>33418</v>
      </c>
      <c r="D470" s="275" t="s">
        <v>569</v>
      </c>
      <c r="E470" s="298">
        <v>45081</v>
      </c>
      <c r="F470" s="275" t="s">
        <v>641</v>
      </c>
      <c r="G470" s="277">
        <v>1948</v>
      </c>
      <c r="H470" s="275" t="s">
        <v>427</v>
      </c>
      <c r="I470" s="277">
        <v>6</v>
      </c>
      <c r="J470" s="275"/>
      <c r="K470" s="277" t="s">
        <v>428</v>
      </c>
      <c r="L470" s="277">
        <v>0</v>
      </c>
      <c r="M470" s="277">
        <v>1</v>
      </c>
      <c r="N470" s="284">
        <v>5</v>
      </c>
    </row>
    <row r="471" spans="3:14" ht="13.5" thickBot="1" x14ac:dyDescent="0.25">
      <c r="C471" s="281">
        <v>33419</v>
      </c>
      <c r="D471" s="272" t="s">
        <v>649</v>
      </c>
      <c r="E471" s="299">
        <v>45175</v>
      </c>
      <c r="F471" s="272" t="s">
        <v>641</v>
      </c>
      <c r="G471" s="274">
        <v>3122</v>
      </c>
      <c r="H471" s="272" t="s">
        <v>427</v>
      </c>
      <c r="I471" s="274">
        <v>9</v>
      </c>
      <c r="J471" s="272"/>
      <c r="K471" s="274" t="s">
        <v>475</v>
      </c>
      <c r="L471" s="274">
        <v>0</v>
      </c>
      <c r="M471" s="274">
        <v>1</v>
      </c>
      <c r="N471" s="282">
        <v>7</v>
      </c>
    </row>
    <row r="472" spans="3:14" ht="13.5" thickBot="1" x14ac:dyDescent="0.25">
      <c r="C472" s="283">
        <v>33421</v>
      </c>
      <c r="D472" s="275" t="s">
        <v>663</v>
      </c>
      <c r="E472" s="298">
        <v>45080</v>
      </c>
      <c r="F472" s="275" t="s">
        <v>641</v>
      </c>
      <c r="G472" s="277">
        <v>2904</v>
      </c>
      <c r="H472" s="275" t="s">
        <v>427</v>
      </c>
      <c r="I472" s="277">
        <v>5</v>
      </c>
      <c r="J472" s="275"/>
      <c r="K472" s="277" t="s">
        <v>475</v>
      </c>
      <c r="L472" s="277">
        <v>2</v>
      </c>
      <c r="M472" s="277">
        <v>4</v>
      </c>
      <c r="N472" s="284">
        <v>6</v>
      </c>
    </row>
    <row r="473" spans="3:14" ht="13.5" thickBot="1" x14ac:dyDescent="0.25">
      <c r="C473" s="281">
        <v>33426</v>
      </c>
      <c r="D473" s="272" t="s">
        <v>672</v>
      </c>
      <c r="E473" s="299">
        <v>44996</v>
      </c>
      <c r="F473" s="272" t="s">
        <v>641</v>
      </c>
      <c r="G473" s="274">
        <v>3647</v>
      </c>
      <c r="H473" s="272" t="s">
        <v>427</v>
      </c>
      <c r="I473" s="274">
        <v>9</v>
      </c>
      <c r="J473" s="272"/>
      <c r="K473" s="274" t="s">
        <v>428</v>
      </c>
      <c r="L473" s="274">
        <v>0</v>
      </c>
      <c r="M473" s="274">
        <v>2</v>
      </c>
      <c r="N473" s="282">
        <v>7</v>
      </c>
    </row>
    <row r="474" spans="3:14" ht="13.5" thickBot="1" x14ac:dyDescent="0.25">
      <c r="C474" s="283">
        <v>33429</v>
      </c>
      <c r="D474" s="275" t="s">
        <v>709</v>
      </c>
      <c r="E474" s="298">
        <v>45113</v>
      </c>
      <c r="F474" s="275" t="s">
        <v>641</v>
      </c>
      <c r="G474" s="277">
        <v>3479</v>
      </c>
      <c r="H474" s="275" t="s">
        <v>427</v>
      </c>
      <c r="I474" s="277">
        <v>6</v>
      </c>
      <c r="J474" s="275" t="s">
        <v>517</v>
      </c>
      <c r="K474" s="277" t="s">
        <v>428</v>
      </c>
      <c r="L474" s="277">
        <v>3</v>
      </c>
      <c r="M474" s="277">
        <v>2</v>
      </c>
      <c r="N474" s="284">
        <v>6</v>
      </c>
    </row>
    <row r="475" spans="3:14" ht="13.5" thickBot="1" x14ac:dyDescent="0.25">
      <c r="C475" s="281">
        <v>33433</v>
      </c>
      <c r="D475" s="272" t="s">
        <v>652</v>
      </c>
      <c r="E475" s="299">
        <v>45213</v>
      </c>
      <c r="F475" s="272" t="s">
        <v>641</v>
      </c>
      <c r="G475" s="274">
        <v>3249</v>
      </c>
      <c r="H475" s="272" t="s">
        <v>427</v>
      </c>
      <c r="I475" s="274">
        <v>5</v>
      </c>
      <c r="J475" s="272"/>
      <c r="K475" s="274" t="s">
        <v>428</v>
      </c>
      <c r="L475" s="274">
        <v>1</v>
      </c>
      <c r="M475" s="274">
        <v>2</v>
      </c>
      <c r="N475" s="282">
        <v>9</v>
      </c>
    </row>
    <row r="476" spans="3:14" ht="13.5" thickBot="1" x14ac:dyDescent="0.25">
      <c r="C476" s="283">
        <v>33437</v>
      </c>
      <c r="D476" s="275" t="s">
        <v>768</v>
      </c>
      <c r="E476" s="298">
        <v>45028</v>
      </c>
      <c r="F476" s="275" t="s">
        <v>641</v>
      </c>
      <c r="G476" s="277">
        <v>4298</v>
      </c>
      <c r="H476" s="275" t="s">
        <v>427</v>
      </c>
      <c r="I476" s="277">
        <v>9</v>
      </c>
      <c r="J476" s="275"/>
      <c r="K476" s="277" t="s">
        <v>428</v>
      </c>
      <c r="L476" s="277">
        <v>0</v>
      </c>
      <c r="M476" s="277">
        <v>1</v>
      </c>
      <c r="N476" s="284">
        <v>6</v>
      </c>
    </row>
    <row r="477" spans="3:14" ht="13.5" thickBot="1" x14ac:dyDescent="0.25">
      <c r="C477" s="281">
        <v>33442</v>
      </c>
      <c r="D477" s="272" t="s">
        <v>848</v>
      </c>
      <c r="E477" s="299">
        <v>44970</v>
      </c>
      <c r="F477" s="272" t="s">
        <v>641</v>
      </c>
      <c r="G477" s="274">
        <v>2525</v>
      </c>
      <c r="H477" s="272" t="s">
        <v>427</v>
      </c>
      <c r="I477" s="274">
        <v>6</v>
      </c>
      <c r="J477" s="272"/>
      <c r="K477" s="274" t="s">
        <v>475</v>
      </c>
      <c r="L477" s="274">
        <v>0</v>
      </c>
      <c r="M477" s="274">
        <v>3</v>
      </c>
      <c r="N477" s="282">
        <v>8</v>
      </c>
    </row>
    <row r="478" spans="3:14" ht="13.5" thickBot="1" x14ac:dyDescent="0.25">
      <c r="C478" s="283">
        <v>33444</v>
      </c>
      <c r="D478" s="275" t="s">
        <v>855</v>
      </c>
      <c r="E478" s="301">
        <v>41730</v>
      </c>
      <c r="F478" s="275" t="s">
        <v>641</v>
      </c>
      <c r="G478" s="277">
        <v>1731</v>
      </c>
      <c r="H478" s="275"/>
      <c r="I478" s="277">
        <v>12</v>
      </c>
      <c r="J478" s="275"/>
      <c r="K478" s="277" t="s">
        <v>428</v>
      </c>
      <c r="L478" s="277">
        <v>0</v>
      </c>
      <c r="M478" s="277">
        <v>0</v>
      </c>
      <c r="N478" s="284">
        <v>0</v>
      </c>
    </row>
    <row r="479" spans="3:14" ht="13.5" thickBot="1" x14ac:dyDescent="0.25">
      <c r="C479" s="281">
        <v>33447</v>
      </c>
      <c r="D479" s="272" t="s">
        <v>654</v>
      </c>
      <c r="E479" s="299">
        <v>45143</v>
      </c>
      <c r="F479" s="272" t="s">
        <v>641</v>
      </c>
      <c r="G479" s="274">
        <v>2682</v>
      </c>
      <c r="H479" s="272" t="s">
        <v>427</v>
      </c>
      <c r="I479" s="274">
        <v>9</v>
      </c>
      <c r="J479" s="272" t="s">
        <v>517</v>
      </c>
      <c r="K479" s="274" t="s">
        <v>475</v>
      </c>
      <c r="L479" s="274">
        <v>0</v>
      </c>
      <c r="M479" s="274">
        <v>5</v>
      </c>
      <c r="N479" s="282">
        <v>7</v>
      </c>
    </row>
    <row r="480" spans="3:14" ht="13.5" thickBot="1" x14ac:dyDescent="0.25">
      <c r="C480" s="283">
        <v>33450</v>
      </c>
      <c r="D480" s="275" t="s">
        <v>733</v>
      </c>
      <c r="E480" s="298">
        <v>45174</v>
      </c>
      <c r="F480" s="275" t="s">
        <v>641</v>
      </c>
      <c r="G480" s="277">
        <v>2765</v>
      </c>
      <c r="H480" s="275" t="s">
        <v>427</v>
      </c>
      <c r="I480" s="277">
        <v>9</v>
      </c>
      <c r="J480" s="275"/>
      <c r="K480" s="277" t="s">
        <v>428</v>
      </c>
      <c r="L480" s="277">
        <v>2</v>
      </c>
      <c r="M480" s="277">
        <v>2</v>
      </c>
      <c r="N480" s="284">
        <v>6</v>
      </c>
    </row>
    <row r="481" spans="3:14" ht="13.5" thickBot="1" x14ac:dyDescent="0.25">
      <c r="C481" s="281">
        <v>33454</v>
      </c>
      <c r="D481" s="272" t="s">
        <v>856</v>
      </c>
      <c r="E481" s="299">
        <v>45271</v>
      </c>
      <c r="F481" s="272" t="s">
        <v>641</v>
      </c>
      <c r="G481" s="274">
        <v>608</v>
      </c>
      <c r="H481" s="272"/>
      <c r="I481" s="274">
        <v>12</v>
      </c>
      <c r="J481" s="272"/>
      <c r="K481" s="274" t="s">
        <v>428</v>
      </c>
      <c r="L481" s="274">
        <v>0</v>
      </c>
      <c r="M481" s="274">
        <v>1</v>
      </c>
      <c r="N481" s="282">
        <v>5</v>
      </c>
    </row>
    <row r="482" spans="3:14" ht="13.5" thickBot="1" x14ac:dyDescent="0.25">
      <c r="C482" s="283">
        <v>33458</v>
      </c>
      <c r="D482" s="275" t="s">
        <v>648</v>
      </c>
      <c r="E482" s="298">
        <v>44994</v>
      </c>
      <c r="F482" s="275" t="s">
        <v>641</v>
      </c>
      <c r="G482" s="277">
        <v>2646</v>
      </c>
      <c r="H482" s="275" t="s">
        <v>427</v>
      </c>
      <c r="I482" s="277">
        <v>9</v>
      </c>
      <c r="J482" s="275" t="s">
        <v>434</v>
      </c>
      <c r="K482" s="277" t="s">
        <v>428</v>
      </c>
      <c r="L482" s="277">
        <v>1</v>
      </c>
      <c r="M482" s="277">
        <v>1</v>
      </c>
      <c r="N482" s="284">
        <v>8</v>
      </c>
    </row>
    <row r="483" spans="3:14" ht="13.5" thickBot="1" x14ac:dyDescent="0.25">
      <c r="C483" s="285">
        <v>33461</v>
      </c>
      <c r="D483" s="286" t="s">
        <v>642</v>
      </c>
      <c r="E483" s="302">
        <v>45054</v>
      </c>
      <c r="F483" s="286" t="s">
        <v>641</v>
      </c>
      <c r="G483" s="288">
        <v>816</v>
      </c>
      <c r="H483" s="286" t="s">
        <v>427</v>
      </c>
      <c r="I483" s="288">
        <v>7</v>
      </c>
      <c r="J483" s="286"/>
      <c r="K483" s="288" t="s">
        <v>428</v>
      </c>
      <c r="L483" s="288">
        <v>0</v>
      </c>
      <c r="M483" s="288">
        <v>2</v>
      </c>
      <c r="N483" s="289">
        <v>7</v>
      </c>
    </row>
    <row r="484" spans="3:14" ht="13.5" thickTop="1" x14ac:dyDescent="0.2">
      <c r="C484" s="290"/>
    </row>
    <row r="486" spans="3:14" x14ac:dyDescent="0.2">
      <c r="C486" s="290"/>
    </row>
    <row r="487" spans="3:14" x14ac:dyDescent="0.2">
      <c r="C487" s="290"/>
    </row>
    <row r="488" spans="3:14" ht="15" x14ac:dyDescent="0.2">
      <c r="C488" s="291" t="s">
        <v>857</v>
      </c>
    </row>
    <row r="489" spans="3:14" x14ac:dyDescent="0.2">
      <c r="C489" s="290"/>
    </row>
    <row r="490" spans="3:14" ht="13.5" thickBot="1" x14ac:dyDescent="0.25">
      <c r="C490" s="292" t="s">
        <v>435</v>
      </c>
    </row>
    <row r="491" spans="3:14" ht="14.25" thickTop="1" thickBot="1" x14ac:dyDescent="0.25">
      <c r="C491" s="278" t="s">
        <v>416</v>
      </c>
      <c r="D491" s="279" t="s">
        <v>9</v>
      </c>
      <c r="E491" s="279" t="s">
        <v>417</v>
      </c>
      <c r="F491" s="279" t="s">
        <v>37</v>
      </c>
      <c r="G491" s="279" t="s">
        <v>418</v>
      </c>
      <c r="H491" s="279" t="s">
        <v>419</v>
      </c>
      <c r="I491" s="279" t="s">
        <v>420</v>
      </c>
      <c r="J491" s="279" t="s">
        <v>421</v>
      </c>
      <c r="K491" s="279" t="s">
        <v>422</v>
      </c>
      <c r="L491" s="279" t="s">
        <v>423</v>
      </c>
      <c r="M491" s="279" t="s">
        <v>17</v>
      </c>
      <c r="N491" s="280" t="s">
        <v>424</v>
      </c>
    </row>
    <row r="492" spans="3:14" ht="14.25" thickTop="1" thickBot="1" x14ac:dyDescent="0.25">
      <c r="C492" s="283">
        <v>32999</v>
      </c>
      <c r="D492" s="275" t="s">
        <v>596</v>
      </c>
      <c r="E492" s="276" t="s">
        <v>858</v>
      </c>
      <c r="F492" s="275" t="s">
        <v>641</v>
      </c>
      <c r="G492" s="277">
        <v>2050</v>
      </c>
      <c r="H492" s="275" t="s">
        <v>427</v>
      </c>
      <c r="I492" s="277">
        <v>6</v>
      </c>
      <c r="J492" s="275"/>
      <c r="K492" s="277" t="s">
        <v>428</v>
      </c>
      <c r="L492" s="277">
        <v>0</v>
      </c>
      <c r="M492" s="277">
        <v>2</v>
      </c>
      <c r="N492" s="284">
        <v>9</v>
      </c>
    </row>
    <row r="493" spans="3:14" ht="13.5" thickBot="1" x14ac:dyDescent="0.25">
      <c r="C493" s="281">
        <v>33006</v>
      </c>
      <c r="D493" s="272" t="s">
        <v>649</v>
      </c>
      <c r="E493" s="299">
        <v>45049</v>
      </c>
      <c r="F493" s="272" t="s">
        <v>641</v>
      </c>
      <c r="G493" s="274">
        <v>4067</v>
      </c>
      <c r="H493" s="272" t="s">
        <v>427</v>
      </c>
      <c r="I493" s="274">
        <v>6</v>
      </c>
      <c r="J493" s="272"/>
      <c r="K493" s="274" t="s">
        <v>428</v>
      </c>
      <c r="L493" s="274">
        <v>0</v>
      </c>
      <c r="M493" s="274">
        <v>1</v>
      </c>
      <c r="N493" s="282">
        <v>6</v>
      </c>
    </row>
    <row r="494" spans="3:14" ht="13.5" thickBot="1" x14ac:dyDescent="0.25">
      <c r="C494" s="283">
        <v>33010</v>
      </c>
      <c r="D494" s="275" t="s">
        <v>667</v>
      </c>
      <c r="E494" s="298">
        <v>45200</v>
      </c>
      <c r="F494" s="275" t="s">
        <v>641</v>
      </c>
      <c r="G494" s="277">
        <v>1432</v>
      </c>
      <c r="H494" s="275" t="s">
        <v>427</v>
      </c>
      <c r="I494" s="277">
        <v>6</v>
      </c>
      <c r="J494" s="275"/>
      <c r="K494" s="277" t="s">
        <v>428</v>
      </c>
      <c r="L494" s="277">
        <v>1</v>
      </c>
      <c r="M494" s="277">
        <v>1</v>
      </c>
      <c r="N494" s="284">
        <v>8</v>
      </c>
    </row>
    <row r="495" spans="3:14" ht="13.5" thickBot="1" x14ac:dyDescent="0.25">
      <c r="C495" s="281">
        <v>33013</v>
      </c>
      <c r="D495" s="272" t="s">
        <v>725</v>
      </c>
      <c r="E495" s="299">
        <v>45152</v>
      </c>
      <c r="F495" s="272" t="s">
        <v>641</v>
      </c>
      <c r="G495" s="274">
        <v>2378</v>
      </c>
      <c r="H495" s="272" t="s">
        <v>427</v>
      </c>
      <c r="I495" s="274">
        <v>6</v>
      </c>
      <c r="J495" s="272"/>
      <c r="K495" s="274" t="s">
        <v>428</v>
      </c>
      <c r="L495" s="274">
        <v>1</v>
      </c>
      <c r="M495" s="274">
        <v>0</v>
      </c>
      <c r="N495" s="282">
        <v>9</v>
      </c>
    </row>
    <row r="496" spans="3:14" ht="13.5" thickBot="1" x14ac:dyDescent="0.25">
      <c r="C496" s="283">
        <v>33017</v>
      </c>
      <c r="D496" s="275" t="s">
        <v>672</v>
      </c>
      <c r="E496" s="298">
        <v>45270</v>
      </c>
      <c r="F496" s="275" t="s">
        <v>641</v>
      </c>
      <c r="G496" s="277">
        <v>2418</v>
      </c>
      <c r="H496" s="275"/>
      <c r="I496" s="277">
        <v>12</v>
      </c>
      <c r="J496" s="275"/>
      <c r="K496" s="277" t="s">
        <v>428</v>
      </c>
      <c r="L496" s="277">
        <v>0</v>
      </c>
      <c r="M496" s="277">
        <v>1</v>
      </c>
      <c r="N496" s="284">
        <v>3</v>
      </c>
    </row>
    <row r="497" spans="3:14" ht="13.5" thickBot="1" x14ac:dyDescent="0.25">
      <c r="C497" s="281">
        <v>33019</v>
      </c>
      <c r="D497" s="272" t="s">
        <v>642</v>
      </c>
      <c r="E497" s="273" t="s">
        <v>859</v>
      </c>
      <c r="F497" s="272" t="s">
        <v>641</v>
      </c>
      <c r="G497" s="274">
        <v>1122</v>
      </c>
      <c r="H497" s="272" t="s">
        <v>427</v>
      </c>
      <c r="I497" s="274">
        <v>9</v>
      </c>
      <c r="J497" s="272"/>
      <c r="K497" s="274" t="s">
        <v>428</v>
      </c>
      <c r="L497" s="274">
        <v>0</v>
      </c>
      <c r="M497" s="274">
        <v>2</v>
      </c>
      <c r="N497" s="282">
        <v>5</v>
      </c>
    </row>
    <row r="498" spans="3:14" ht="13.5" thickBot="1" x14ac:dyDescent="0.25">
      <c r="C498" s="283">
        <v>33020</v>
      </c>
      <c r="D498" s="275" t="s">
        <v>658</v>
      </c>
      <c r="E498" s="298">
        <v>45090</v>
      </c>
      <c r="F498" s="275" t="s">
        <v>641</v>
      </c>
      <c r="G498" s="277">
        <v>1653</v>
      </c>
      <c r="H498" s="275" t="s">
        <v>427</v>
      </c>
      <c r="I498" s="277">
        <v>9</v>
      </c>
      <c r="J498" s="275"/>
      <c r="K498" s="277" t="s">
        <v>428</v>
      </c>
      <c r="L498" s="277">
        <v>0</v>
      </c>
      <c r="M498" s="277">
        <v>4</v>
      </c>
      <c r="N498" s="284">
        <v>7</v>
      </c>
    </row>
    <row r="499" spans="3:14" ht="13.5" thickBot="1" x14ac:dyDescent="0.25">
      <c r="C499" s="281">
        <v>33023</v>
      </c>
      <c r="D499" s="272" t="s">
        <v>648</v>
      </c>
      <c r="E499" s="299">
        <v>44944</v>
      </c>
      <c r="F499" s="272" t="s">
        <v>641</v>
      </c>
      <c r="G499" s="274">
        <v>2124</v>
      </c>
      <c r="H499" s="272" t="s">
        <v>427</v>
      </c>
      <c r="I499" s="274">
        <v>9</v>
      </c>
      <c r="J499" s="272" t="s">
        <v>434</v>
      </c>
      <c r="K499" s="274" t="s">
        <v>475</v>
      </c>
      <c r="L499" s="274">
        <v>1</v>
      </c>
      <c r="M499" s="274">
        <v>5</v>
      </c>
      <c r="N499" s="282">
        <v>8</v>
      </c>
    </row>
    <row r="500" spans="3:14" ht="13.5" thickBot="1" x14ac:dyDescent="0.25">
      <c r="C500" s="283">
        <v>33027</v>
      </c>
      <c r="D500" s="275" t="s">
        <v>711</v>
      </c>
      <c r="E500" s="298">
        <v>45172</v>
      </c>
      <c r="F500" s="275" t="s">
        <v>641</v>
      </c>
      <c r="G500" s="277">
        <v>2651</v>
      </c>
      <c r="H500" s="275" t="s">
        <v>427</v>
      </c>
      <c r="I500" s="277">
        <v>1</v>
      </c>
      <c r="J500" s="275"/>
      <c r="K500" s="277" t="s">
        <v>428</v>
      </c>
      <c r="L500" s="277">
        <v>1</v>
      </c>
      <c r="M500" s="277">
        <v>3</v>
      </c>
      <c r="N500" s="284">
        <v>8</v>
      </c>
    </row>
    <row r="501" spans="3:14" ht="13.5" thickBot="1" x14ac:dyDescent="0.25">
      <c r="C501" s="281">
        <v>33030</v>
      </c>
      <c r="D501" s="272" t="s">
        <v>709</v>
      </c>
      <c r="E501" s="299">
        <v>45048</v>
      </c>
      <c r="F501" s="272" t="s">
        <v>641</v>
      </c>
      <c r="G501" s="274">
        <v>2018</v>
      </c>
      <c r="H501" s="272" t="s">
        <v>427</v>
      </c>
      <c r="I501" s="274">
        <v>9</v>
      </c>
      <c r="J501" s="272"/>
      <c r="K501" s="274" t="s">
        <v>428</v>
      </c>
      <c r="L501" s="274">
        <v>0</v>
      </c>
      <c r="M501" s="274">
        <v>3</v>
      </c>
      <c r="N501" s="282">
        <v>6</v>
      </c>
    </row>
    <row r="502" spans="3:14" ht="13.5" thickBot="1" x14ac:dyDescent="0.25">
      <c r="C502" s="283">
        <v>33034</v>
      </c>
      <c r="D502" s="275" t="s">
        <v>850</v>
      </c>
      <c r="E502" s="298">
        <v>45176</v>
      </c>
      <c r="F502" s="275" t="s">
        <v>641</v>
      </c>
      <c r="G502" s="277">
        <v>3262</v>
      </c>
      <c r="H502" s="275" t="s">
        <v>427</v>
      </c>
      <c r="I502" s="277">
        <v>7</v>
      </c>
      <c r="J502" s="275"/>
      <c r="K502" s="277" t="s">
        <v>428</v>
      </c>
      <c r="L502" s="277">
        <v>0</v>
      </c>
      <c r="M502" s="277">
        <v>1</v>
      </c>
      <c r="N502" s="284">
        <v>7</v>
      </c>
    </row>
    <row r="503" spans="3:14" ht="13.5" thickBot="1" x14ac:dyDescent="0.25">
      <c r="C503" s="281">
        <v>33040</v>
      </c>
      <c r="D503" s="272" t="s">
        <v>856</v>
      </c>
      <c r="E503" s="299">
        <v>44986</v>
      </c>
      <c r="F503" s="272" t="s">
        <v>641</v>
      </c>
      <c r="G503" s="274">
        <v>1031</v>
      </c>
      <c r="H503" s="272" t="s">
        <v>427</v>
      </c>
      <c r="I503" s="274">
        <v>1</v>
      </c>
      <c r="J503" s="272"/>
      <c r="K503" s="274" t="s">
        <v>428</v>
      </c>
      <c r="L503" s="274">
        <v>0</v>
      </c>
      <c r="M503" s="274">
        <v>1</v>
      </c>
      <c r="N503" s="282">
        <v>8</v>
      </c>
    </row>
    <row r="504" spans="3:14" ht="13.5" thickBot="1" x14ac:dyDescent="0.25">
      <c r="C504" s="283">
        <v>33041</v>
      </c>
      <c r="D504" s="275" t="s">
        <v>768</v>
      </c>
      <c r="E504" s="298">
        <v>45175</v>
      </c>
      <c r="F504" s="275" t="s">
        <v>641</v>
      </c>
      <c r="G504" s="277">
        <v>2583</v>
      </c>
      <c r="H504" s="275" t="s">
        <v>427</v>
      </c>
      <c r="I504" s="277">
        <v>6</v>
      </c>
      <c r="J504" s="275"/>
      <c r="K504" s="277" t="s">
        <v>428</v>
      </c>
      <c r="L504" s="277">
        <v>1</v>
      </c>
      <c r="M504" s="277">
        <v>2</v>
      </c>
      <c r="N504" s="284">
        <v>8</v>
      </c>
    </row>
    <row r="505" spans="3:14" ht="13.5" thickBot="1" x14ac:dyDescent="0.25">
      <c r="C505" s="281">
        <v>33055</v>
      </c>
      <c r="D505" s="272" t="s">
        <v>852</v>
      </c>
      <c r="E505" s="299">
        <v>45062</v>
      </c>
      <c r="F505" s="272" t="s">
        <v>641</v>
      </c>
      <c r="G505" s="274">
        <v>2489</v>
      </c>
      <c r="H505" s="272" t="s">
        <v>427</v>
      </c>
      <c r="I505" s="274">
        <v>6</v>
      </c>
      <c r="J505" s="272"/>
      <c r="K505" s="274" t="s">
        <v>428</v>
      </c>
      <c r="L505" s="274">
        <v>0</v>
      </c>
      <c r="M505" s="274">
        <v>3</v>
      </c>
      <c r="N505" s="282">
        <v>8</v>
      </c>
    </row>
    <row r="506" spans="3:14" ht="13.5" thickBot="1" x14ac:dyDescent="0.25">
      <c r="C506" s="283">
        <v>33059</v>
      </c>
      <c r="D506" s="275" t="s">
        <v>746</v>
      </c>
      <c r="E506" s="301">
        <v>42583</v>
      </c>
      <c r="F506" s="275" t="s">
        <v>641</v>
      </c>
      <c r="G506" s="277">
        <v>3695</v>
      </c>
      <c r="H506" s="275" t="s">
        <v>427</v>
      </c>
      <c r="I506" s="277">
        <v>6</v>
      </c>
      <c r="J506" s="275"/>
      <c r="K506" s="277" t="s">
        <v>428</v>
      </c>
      <c r="L506" s="277">
        <v>0</v>
      </c>
      <c r="M506" s="277">
        <v>2</v>
      </c>
      <c r="N506" s="284">
        <v>8</v>
      </c>
    </row>
    <row r="507" spans="3:14" ht="13.5" thickBot="1" x14ac:dyDescent="0.25">
      <c r="C507" s="281">
        <v>33062</v>
      </c>
      <c r="D507" s="272" t="s">
        <v>848</v>
      </c>
      <c r="E507" s="299">
        <v>45185</v>
      </c>
      <c r="F507" s="272" t="s">
        <v>641</v>
      </c>
      <c r="G507" s="274">
        <v>2079</v>
      </c>
      <c r="H507" s="272" t="s">
        <v>427</v>
      </c>
      <c r="I507" s="274">
        <v>6</v>
      </c>
      <c r="J507" s="272"/>
      <c r="K507" s="274" t="s">
        <v>428</v>
      </c>
      <c r="L507" s="274">
        <v>0</v>
      </c>
      <c r="M507" s="274">
        <v>1</v>
      </c>
      <c r="N507" s="282">
        <v>9</v>
      </c>
    </row>
    <row r="508" spans="3:14" ht="13.5" thickBot="1" x14ac:dyDescent="0.25">
      <c r="C508" s="283">
        <v>33065</v>
      </c>
      <c r="D508" s="275" t="s">
        <v>695</v>
      </c>
      <c r="E508" s="298">
        <v>44963</v>
      </c>
      <c r="F508" s="275" t="s">
        <v>641</v>
      </c>
      <c r="G508" s="277">
        <v>2724</v>
      </c>
      <c r="H508" s="275" t="s">
        <v>427</v>
      </c>
      <c r="I508" s="277">
        <v>6</v>
      </c>
      <c r="J508" s="275"/>
      <c r="K508" s="277" t="s">
        <v>428</v>
      </c>
      <c r="L508" s="277">
        <v>0</v>
      </c>
      <c r="M508" s="277">
        <v>4</v>
      </c>
      <c r="N508" s="284">
        <v>7</v>
      </c>
    </row>
    <row r="509" spans="3:14" ht="13.5" thickBot="1" x14ac:dyDescent="0.25">
      <c r="C509" s="281">
        <v>33068</v>
      </c>
      <c r="D509" s="272" t="s">
        <v>656</v>
      </c>
      <c r="E509" s="299">
        <v>44970</v>
      </c>
      <c r="F509" s="272" t="s">
        <v>641</v>
      </c>
      <c r="G509" s="274">
        <v>2179</v>
      </c>
      <c r="H509" s="272" t="s">
        <v>427</v>
      </c>
      <c r="I509" s="274">
        <v>6</v>
      </c>
      <c r="J509" s="272" t="s">
        <v>434</v>
      </c>
      <c r="K509" s="274" t="s">
        <v>518</v>
      </c>
      <c r="L509" s="274">
        <v>2</v>
      </c>
      <c r="M509" s="274">
        <v>5</v>
      </c>
      <c r="N509" s="282">
        <v>8</v>
      </c>
    </row>
    <row r="510" spans="3:14" ht="13.5" thickBot="1" x14ac:dyDescent="0.25">
      <c r="C510" s="283">
        <v>33069</v>
      </c>
      <c r="D510" s="275" t="s">
        <v>652</v>
      </c>
      <c r="E510" s="298">
        <v>45052</v>
      </c>
      <c r="F510" s="275" t="s">
        <v>641</v>
      </c>
      <c r="G510" s="277">
        <v>1848</v>
      </c>
      <c r="H510" s="275" t="s">
        <v>427</v>
      </c>
      <c r="I510" s="277">
        <v>2</v>
      </c>
      <c r="J510" s="275"/>
      <c r="K510" s="277" t="s">
        <v>475</v>
      </c>
      <c r="L510" s="277">
        <v>0</v>
      </c>
      <c r="M510" s="277">
        <v>3</v>
      </c>
      <c r="N510" s="284">
        <v>7</v>
      </c>
    </row>
    <row r="511" spans="3:14" ht="13.5" thickBot="1" x14ac:dyDescent="0.25">
      <c r="C511" s="281">
        <v>33073</v>
      </c>
      <c r="D511" s="272" t="s">
        <v>644</v>
      </c>
      <c r="E511" s="299">
        <v>45050</v>
      </c>
      <c r="F511" s="272" t="s">
        <v>641</v>
      </c>
      <c r="G511" s="274">
        <v>3612</v>
      </c>
      <c r="H511" s="272" t="s">
        <v>427</v>
      </c>
      <c r="I511" s="274">
        <v>5</v>
      </c>
      <c r="J511" s="272"/>
      <c r="K511" s="274" t="s">
        <v>475</v>
      </c>
      <c r="L511" s="274">
        <v>0</v>
      </c>
      <c r="M511" s="274">
        <v>4</v>
      </c>
      <c r="N511" s="282">
        <v>9</v>
      </c>
    </row>
    <row r="512" spans="3:14" ht="13.5" thickBot="1" x14ac:dyDescent="0.25">
      <c r="C512" s="283">
        <v>33079</v>
      </c>
      <c r="D512" s="275" t="s">
        <v>685</v>
      </c>
      <c r="E512" s="298">
        <v>45081</v>
      </c>
      <c r="F512" s="275" t="s">
        <v>641</v>
      </c>
      <c r="G512" s="277">
        <v>2592</v>
      </c>
      <c r="H512" s="275" t="s">
        <v>427</v>
      </c>
      <c r="I512" s="277">
        <v>6</v>
      </c>
      <c r="J512" s="275"/>
      <c r="K512" s="277" t="s">
        <v>428</v>
      </c>
      <c r="L512" s="277">
        <v>0</v>
      </c>
      <c r="M512" s="277">
        <v>2</v>
      </c>
      <c r="N512" s="284">
        <v>9</v>
      </c>
    </row>
    <row r="513" spans="3:14" ht="13.5" thickBot="1" x14ac:dyDescent="0.25">
      <c r="C513" s="281">
        <v>33083</v>
      </c>
      <c r="D513" s="272" t="s">
        <v>680</v>
      </c>
      <c r="E513" s="299">
        <v>44937</v>
      </c>
      <c r="F513" s="272" t="s">
        <v>641</v>
      </c>
      <c r="G513" s="274">
        <v>2498</v>
      </c>
      <c r="H513" s="272" t="s">
        <v>427</v>
      </c>
      <c r="I513" s="274">
        <v>6</v>
      </c>
      <c r="J513" s="272"/>
      <c r="K513" s="274" t="s">
        <v>475</v>
      </c>
      <c r="L513" s="274">
        <v>2</v>
      </c>
      <c r="M513" s="274">
        <v>3</v>
      </c>
      <c r="N513" s="282">
        <v>8</v>
      </c>
    </row>
    <row r="514" spans="3:14" ht="13.5" thickBot="1" x14ac:dyDescent="0.25">
      <c r="C514" s="283">
        <v>33087</v>
      </c>
      <c r="D514" s="275" t="s">
        <v>654</v>
      </c>
      <c r="E514" s="298">
        <v>44991</v>
      </c>
      <c r="F514" s="275" t="s">
        <v>641</v>
      </c>
      <c r="G514" s="277">
        <v>2188</v>
      </c>
      <c r="H514" s="275" t="s">
        <v>427</v>
      </c>
      <c r="I514" s="277">
        <v>6</v>
      </c>
      <c r="J514" s="275"/>
      <c r="K514" s="277" t="s">
        <v>428</v>
      </c>
      <c r="L514" s="277">
        <v>1</v>
      </c>
      <c r="M514" s="277">
        <v>2</v>
      </c>
      <c r="N514" s="284">
        <v>6</v>
      </c>
    </row>
    <row r="515" spans="3:14" ht="13.5" thickBot="1" x14ac:dyDescent="0.25">
      <c r="C515" s="281">
        <v>33090</v>
      </c>
      <c r="D515" s="272" t="s">
        <v>733</v>
      </c>
      <c r="E515" s="299">
        <v>44960</v>
      </c>
      <c r="F515" s="272" t="s">
        <v>641</v>
      </c>
      <c r="G515" s="274">
        <v>1952</v>
      </c>
      <c r="H515" s="272" t="s">
        <v>427</v>
      </c>
      <c r="I515" s="274">
        <v>6</v>
      </c>
      <c r="J515" s="272"/>
      <c r="K515" s="274" t="s">
        <v>428</v>
      </c>
      <c r="L515" s="274">
        <v>0</v>
      </c>
      <c r="M515" s="274">
        <v>2</v>
      </c>
      <c r="N515" s="282">
        <v>8</v>
      </c>
    </row>
    <row r="516" spans="3:14" ht="13.5" thickBot="1" x14ac:dyDescent="0.25">
      <c r="C516" s="283">
        <v>33094</v>
      </c>
      <c r="D516" s="275" t="s">
        <v>663</v>
      </c>
      <c r="E516" s="298">
        <v>44992</v>
      </c>
      <c r="F516" s="275" t="s">
        <v>641</v>
      </c>
      <c r="G516" s="277">
        <v>2139</v>
      </c>
      <c r="H516" s="275" t="s">
        <v>427</v>
      </c>
      <c r="I516" s="277">
        <v>6</v>
      </c>
      <c r="J516" s="275"/>
      <c r="K516" s="277" t="s">
        <v>475</v>
      </c>
      <c r="L516" s="277">
        <v>1</v>
      </c>
      <c r="M516" s="277">
        <v>2</v>
      </c>
      <c r="N516" s="284">
        <v>8</v>
      </c>
    </row>
    <row r="517" spans="3:14" ht="13.5" thickBot="1" x14ac:dyDescent="0.25">
      <c r="C517" s="285">
        <v>33096</v>
      </c>
      <c r="D517" s="286" t="s">
        <v>569</v>
      </c>
      <c r="E517" s="302">
        <v>45175</v>
      </c>
      <c r="F517" s="286" t="s">
        <v>641</v>
      </c>
      <c r="G517" s="288">
        <v>420</v>
      </c>
      <c r="H517" s="286" t="s">
        <v>427</v>
      </c>
      <c r="I517" s="288">
        <v>9</v>
      </c>
      <c r="J517" s="286"/>
      <c r="K517" s="288" t="s">
        <v>428</v>
      </c>
      <c r="L517" s="288">
        <v>0</v>
      </c>
      <c r="M517" s="288">
        <v>4</v>
      </c>
      <c r="N517" s="289">
        <v>7</v>
      </c>
    </row>
    <row r="518" spans="3:14" ht="13.5" thickTop="1" x14ac:dyDescent="0.2">
      <c r="G518">
        <f>SUM(G1:G517)</f>
        <v>811264</v>
      </c>
    </row>
  </sheetData>
  <sortState ref="B1:N147">
    <sortCondition ref="B1"/>
  </sortState>
  <hyperlinks>
    <hyperlink ref="E1" r:id="rId1" display="http://www.pesiksenmaailma.fi/index.php/component/tilastot/?view=ottelu&amp;otteluid=9269"/>
    <hyperlink ref="E2" r:id="rId2" display="http://www.pesiksenmaailma.fi/index.php/component/tilastot/?view=ottelu&amp;otteluid=9276"/>
    <hyperlink ref="E3" r:id="rId3" display="http://www.pesiksenmaailma.fi/index.php/component/tilastot/?view=ottelu&amp;otteluid=9281"/>
    <hyperlink ref="E4" r:id="rId4" display="http://www.pesiksenmaailma.fi/index.php/component/tilastot/?view=ottelu&amp;otteluid=9286"/>
    <hyperlink ref="E5" r:id="rId5" display="http://www.pesiksenmaailma.fi/index.php/component/tilastot/?view=ottelu&amp;otteluid=9293"/>
    <hyperlink ref="E6" r:id="rId6" display="http://www.pesiksenmaailma.fi/index.php/component/tilastot/?view=ottelu&amp;otteluid=9297"/>
    <hyperlink ref="E7" r:id="rId7" display="http://www.pesiksenmaailma.fi/index.php/component/tilastot/?view=ottelu&amp;otteluid=9339"/>
    <hyperlink ref="E8" r:id="rId8" display="http://www.pesiksenmaailma.fi/index.php/component/tilastot/?view=ottelu&amp;otteluid=9347"/>
    <hyperlink ref="E9" r:id="rId9" display="http://www.pesiksenmaailma.fi/index.php/component/tilastot/?view=ottelu&amp;otteluid=9393"/>
    <hyperlink ref="E10" r:id="rId10" display="http://www.pesiksenmaailma.fi/index.php/component/tilastot/?view=ottelu&amp;otteluid=9401"/>
    <hyperlink ref="E11" r:id="rId11" display="http://www.pesiksenmaailma.fi/index.php/component/tilastot/?view=ottelu&amp;otteluid=9403"/>
    <hyperlink ref="E12" r:id="rId12" display="http://www.pesiksenmaailma.fi/index.php/component/tilastot/?view=ottelu&amp;otteluid=9443"/>
    <hyperlink ref="E13" r:id="rId13" display="http://www.pesiksenmaailma.fi/index.php/component/tilastot/?view=ottelu&amp;otteluid=9524"/>
    <hyperlink ref="E14" r:id="rId14" display="http://www.pesiksenmaailma.fi/index.php/component/tilastot/?view=ottelu&amp;otteluid=9527"/>
    <hyperlink ref="E15" r:id="rId15" display="http://www.pesiksenmaailma.fi/index.php/component/tilastot/?view=ottelu&amp;otteluid=9590"/>
    <hyperlink ref="E16" r:id="rId16" display="http://www.pesiksenmaailma.fi/index.php/component/tilastot/?view=ottelu&amp;otteluid=9627"/>
    <hyperlink ref="E17" r:id="rId17" display="http://www.pesiksenmaailma.fi/index.php/component/tilastot/?view=ottelu&amp;otteluid=9633"/>
    <hyperlink ref="E18" r:id="rId18" display="http://www.pesiksenmaailma.fi/index.php/component/tilastot/?view=ottelu&amp;otteluid=9672"/>
    <hyperlink ref="E19" r:id="rId19" display="http://www.pesiksenmaailma.fi/index.php/component/tilastot/?view=ottelu&amp;otteluid=9675"/>
    <hyperlink ref="E20" r:id="rId20" display="http://www.pesiksenmaailma.fi/index.php/component/tilastot/?view=ottelu&amp;otteluid=9726"/>
    <hyperlink ref="E21" r:id="rId21" display="http://www.pesiksenmaailma.fi/index.php/component/tilastot/?view=ottelu&amp;otteluid=9779"/>
    <hyperlink ref="E22" r:id="rId22" display="http://www.pesiksenmaailma.fi/index.php/component/tilastot/?view=ottelu&amp;otteluid=9784"/>
    <hyperlink ref="E23" r:id="rId23" display="http://www.pesiksenmaailma.fi/index.php/component/tilastot/?view=ottelu&amp;otteluid=9841"/>
    <hyperlink ref="E24" r:id="rId24" display="http://www.pesiksenmaailma.fi/index.php/component/tilastot/?view=ottelu&amp;otteluid=9890"/>
    <hyperlink ref="E25" r:id="rId25" display="http://www.pesiksenmaailma.fi/index.php/component/tilastot/?view=ottelu&amp;otteluid=9896"/>
    <hyperlink ref="E26" r:id="rId26" display="http://www.pesiksenmaailma.fi/index.php/component/tilastot/?view=ottelu&amp;otteluid=9951"/>
    <hyperlink ref="E27" r:id="rId27" display="http://www.pesiksenmaailma.fi/index.php/component/tilastot/?view=ottelu&amp;otteluid=9985"/>
    <hyperlink ref="E28" r:id="rId28" display="http://www.pesiksenmaailma.fi/index.php/component/tilastot/?view=ottelu&amp;otteluid=10035"/>
    <hyperlink ref="E37" r:id="rId29" display="http://www.pesiksenmaailma.fi/index.php/component/tilastot/?view=ottelu&amp;otteluid=7682"/>
    <hyperlink ref="E38" r:id="rId30" display="http://www.pesiksenmaailma.fi/index.php/component/tilastot/?view=ottelu&amp;otteluid=7705"/>
    <hyperlink ref="E39" r:id="rId31" display="http://www.pesiksenmaailma.fi/index.php/component/tilastot/?view=ottelu&amp;otteluid=7741"/>
    <hyperlink ref="E40" r:id="rId32" display="http://www.pesiksenmaailma.fi/index.php/component/tilastot/?view=ottelu&amp;otteluid=7811"/>
    <hyperlink ref="E41" r:id="rId33" display="http://www.pesiksenmaailma.fi/index.php/component/tilastot/?view=ottelu&amp;otteluid=7858"/>
    <hyperlink ref="E42" r:id="rId34" display="http://www.pesiksenmaailma.fi/index.php/component/tilastot/?view=ottelu&amp;otteluid=7915"/>
    <hyperlink ref="E43" r:id="rId35" display="http://www.pesiksenmaailma.fi/index.php/component/tilastot/?view=ottelu&amp;otteluid=7955"/>
    <hyperlink ref="E44" r:id="rId36" display="http://www.pesiksenmaailma.fi/index.php/component/tilastot/?view=ottelu&amp;otteluid=8022"/>
    <hyperlink ref="E45" r:id="rId37" display="http://www.pesiksenmaailma.fi/index.php/component/tilastot/?view=ottelu&amp;otteluid=8069"/>
    <hyperlink ref="E46" r:id="rId38" display="http://www.pesiksenmaailma.fi/index.php/component/tilastot/?view=ottelu&amp;otteluid=8108"/>
    <hyperlink ref="E47" r:id="rId39" display="http://www.pesiksenmaailma.fi/index.php/component/tilastot/?view=ottelu&amp;otteluid=8151"/>
    <hyperlink ref="E48" r:id="rId40" display="http://www.pesiksenmaailma.fi/index.php/component/tilastot/?view=ottelu&amp;otteluid=8160"/>
    <hyperlink ref="E49" r:id="rId41" display="http://www.pesiksenmaailma.fi/index.php/component/tilastot/?view=ottelu&amp;otteluid=8301"/>
    <hyperlink ref="E50" r:id="rId42" display="http://www.pesiksenmaailma.fi/index.php/component/tilastot/?view=ottelu&amp;otteluid=8347"/>
    <hyperlink ref="E51" r:id="rId43" display="http://www.pesiksenmaailma.fi/index.php/component/tilastot/?view=ottelu&amp;otteluid=8377"/>
    <hyperlink ref="E52" r:id="rId44" display="http://www.pesiksenmaailma.fi/index.php/component/tilastot/?view=ottelu&amp;otteluid=8399"/>
    <hyperlink ref="E53" r:id="rId45" display="http://www.pesiksenmaailma.fi/index.php/component/tilastot/?view=ottelu&amp;otteluid=8464"/>
    <hyperlink ref="E54" r:id="rId46" display="http://www.pesiksenmaailma.fi/index.php/component/tilastot/?view=ottelu&amp;otteluid=8487"/>
    <hyperlink ref="E55" r:id="rId47" display="http://www.pesiksenmaailma.fi/index.php/component/tilastot/?view=ottelu&amp;otteluid=8557"/>
    <hyperlink ref="E56" r:id="rId48" display="http://www.pesiksenmaailma.fi/index.php/component/tilastot/?view=ottelu&amp;otteluid=8595"/>
    <hyperlink ref="E57" r:id="rId49" display="http://www.pesiksenmaailma.fi/index.php/component/tilastot/?view=ottelu&amp;otteluid=8630"/>
    <hyperlink ref="E58" r:id="rId50" display="http://www.pesiksenmaailma.fi/index.php/component/tilastot/?view=ottelu&amp;otteluid=8706"/>
    <hyperlink ref="E59" r:id="rId51" display="http://www.pesiksenmaailma.fi/index.php/component/tilastot/?view=ottelu&amp;otteluid=8707"/>
    <hyperlink ref="E60" r:id="rId52" display="http://www.pesiksenmaailma.fi/index.php/component/tilastot/?view=ottelu&amp;otteluid=8716"/>
    <hyperlink ref="E61" r:id="rId53" display="http://www.pesiksenmaailma.fi/index.php/component/tilastot/?view=ottelu&amp;otteluid=8722"/>
    <hyperlink ref="E62" r:id="rId54" display="http://www.pesiksenmaailma.fi/index.php/component/tilastot/?view=ottelu&amp;otteluid=8735"/>
    <hyperlink ref="E70" r:id="rId55" display="http://www.pesiksenmaailma.fi/index.php/component/tilastot/?view=ottelu&amp;otteluid=6052"/>
    <hyperlink ref="E71" r:id="rId56" display="http://www.pesiksenmaailma.fi/index.php/component/tilastot/?view=ottelu&amp;otteluid=6062"/>
    <hyperlink ref="E72" r:id="rId57" display="http://www.pesiksenmaailma.fi/index.php/component/tilastot/?view=ottelu&amp;otteluid=6199"/>
    <hyperlink ref="E73" r:id="rId58" display="http://www.pesiksenmaailma.fi/index.php/component/tilastot/?view=ottelu&amp;otteluid=6208"/>
    <hyperlink ref="E74" r:id="rId59" display="http://www.pesiksenmaailma.fi/index.php/component/tilastot/?view=ottelu&amp;otteluid=6339"/>
    <hyperlink ref="E75" r:id="rId60" display="http://www.pesiksenmaailma.fi/index.php/component/tilastot/?view=ottelu&amp;otteluid=6360"/>
    <hyperlink ref="E76" r:id="rId61" display="http://www.pesiksenmaailma.fi/index.php/component/tilastot/?view=ottelu&amp;otteluid=6374"/>
    <hyperlink ref="E77" r:id="rId62" display="http://www.pesiksenmaailma.fi/index.php/component/tilastot/?view=ottelu&amp;otteluid=6413"/>
    <hyperlink ref="E78" r:id="rId63" display="http://www.pesiksenmaailma.fi/index.php/component/tilastot/?view=ottelu&amp;otteluid=6455"/>
    <hyperlink ref="E79" r:id="rId64" display="http://www.pesiksenmaailma.fi/index.php/component/tilastot/?view=ottelu&amp;otteluid=6513"/>
    <hyperlink ref="E80" r:id="rId65" display="http://www.pesiksenmaailma.fi/index.php/component/tilastot/?view=ottelu&amp;otteluid=6546"/>
    <hyperlink ref="E81" r:id="rId66" display="http://www.pesiksenmaailma.fi/index.php/component/tilastot/?view=ottelu&amp;otteluid=6639"/>
    <hyperlink ref="E82" r:id="rId67" display="http://www.pesiksenmaailma.fi/index.php/component/tilastot/?view=ottelu&amp;otteluid=6667"/>
    <hyperlink ref="E83" r:id="rId68" display="http://www.pesiksenmaailma.fi/index.php/component/tilastot/?view=ottelu&amp;otteluid=6696"/>
    <hyperlink ref="E84" r:id="rId69" display="http://www.pesiksenmaailma.fi/index.php/component/tilastot/?view=ottelu&amp;otteluid=6703"/>
    <hyperlink ref="E85" r:id="rId70" display="http://www.pesiksenmaailma.fi/index.php/component/tilastot/?view=ottelu&amp;otteluid=6809"/>
    <hyperlink ref="E86" r:id="rId71" display="http://www.pesiksenmaailma.fi/index.php/component/tilastot/?view=ottelu&amp;otteluid=6831"/>
    <hyperlink ref="E87" r:id="rId72" display="http://www.pesiksenmaailma.fi/index.php/component/tilastot/?view=ottelu&amp;otteluid=6904"/>
    <hyperlink ref="E88" r:id="rId73" display="http://www.pesiksenmaailma.fi/index.php/component/tilastot/?view=ottelu&amp;otteluid=6928"/>
    <hyperlink ref="E89" r:id="rId74" display="http://www.pesiksenmaailma.fi/index.php/component/tilastot/?view=ottelu&amp;otteluid=6934"/>
    <hyperlink ref="E90" r:id="rId75" display="http://www.pesiksenmaailma.fi/index.php/component/tilastot/?view=ottelu&amp;otteluid=6939"/>
    <hyperlink ref="E91" r:id="rId76" display="http://www.pesiksenmaailma.fi/index.php/component/tilastot/?view=ottelu&amp;otteluid=7168"/>
    <hyperlink ref="E92" r:id="rId77" display="http://www.pesiksenmaailma.fi/index.php/component/tilastot/?view=ottelu&amp;otteluid=7210"/>
    <hyperlink ref="E93" r:id="rId78" display="http://www.pesiksenmaailma.fi/index.php/component/tilastot/?view=ottelu&amp;otteluid=7237"/>
    <hyperlink ref="E94" r:id="rId79" display="http://www.pesiksenmaailma.fi/index.php/component/tilastot/?view=ottelu&amp;otteluid=7335"/>
    <hyperlink ref="E95" r:id="rId80" display="http://www.pesiksenmaailma.fi/index.php/component/tilastot/?view=ottelu&amp;otteluid=7372"/>
    <hyperlink ref="E96" r:id="rId81" display="http://www.pesiksenmaailma.fi/index.php/component/tilastot/?view=ottelu&amp;otteluid=7415"/>
    <hyperlink ref="E97" r:id="rId82" display="http://www.pesiksenmaailma.fi/index.php/component/tilastot/?view=ottelu&amp;otteluid=7419"/>
    <hyperlink ref="E98" r:id="rId83" display="http://www.pesiksenmaailma.fi/index.php/component/tilastot/?view=ottelu&amp;otteluid=7420"/>
    <hyperlink ref="E103" r:id="rId84" display="http://www.pesiksenmaailma.fi/index.php/component/tilastot/?view=ottelu&amp;otteluid=4393"/>
    <hyperlink ref="E104" r:id="rId85" display="http://www.pesiksenmaailma.fi/index.php/component/tilastot/?view=ottelu&amp;otteluid=4475"/>
    <hyperlink ref="E105" r:id="rId86" display="http://www.pesiksenmaailma.fi/index.php/component/tilastot/?view=ottelu&amp;otteluid=4576"/>
    <hyperlink ref="E106" r:id="rId87" display="http://www.pesiksenmaailma.fi/index.php/component/tilastot/?view=ottelu&amp;otteluid=4662"/>
    <hyperlink ref="E107" r:id="rId88" display="http://www.pesiksenmaailma.fi/index.php/component/tilastot/?view=ottelu&amp;otteluid=4669"/>
    <hyperlink ref="E108" r:id="rId89" display="http://www.pesiksenmaailma.fi/index.php/component/tilastot/?view=ottelu&amp;otteluid=4710"/>
    <hyperlink ref="E109" r:id="rId90" display="http://www.pesiksenmaailma.fi/index.php/component/tilastot/?view=ottelu&amp;otteluid=4791"/>
    <hyperlink ref="E110" r:id="rId91" display="http://www.pesiksenmaailma.fi/index.php/component/tilastot/?view=ottelu&amp;otteluid=4897"/>
    <hyperlink ref="E111" r:id="rId92" display="http://www.pesiksenmaailma.fi/index.php/component/tilastot/?view=ottelu&amp;otteluid=4905"/>
    <hyperlink ref="E112" r:id="rId93" display="http://www.pesiksenmaailma.fi/index.php/component/tilastot/?view=ottelu&amp;otteluid=4952"/>
    <hyperlink ref="E113" r:id="rId94" display="http://www.pesiksenmaailma.fi/index.php/component/tilastot/?view=ottelu&amp;otteluid=4959"/>
    <hyperlink ref="E114" r:id="rId95" display="http://www.pesiksenmaailma.fi/index.php/component/tilastot/?view=ottelu&amp;otteluid=5126"/>
    <hyperlink ref="E115" r:id="rId96" display="http://www.pesiksenmaailma.fi/index.php/component/tilastot/?view=ottelu&amp;otteluid=5133"/>
    <hyperlink ref="E116" r:id="rId97" display="http://www.pesiksenmaailma.fi/index.php/component/tilastot/?view=ottelu&amp;otteluid=5176"/>
    <hyperlink ref="E117" r:id="rId98" display="http://www.pesiksenmaailma.fi/index.php/component/tilastot/?view=ottelu&amp;otteluid=5182"/>
    <hyperlink ref="E118" r:id="rId99" display="http://www.pesiksenmaailma.fi/index.php/component/tilastot/?view=ottelu&amp;otteluid=5257"/>
    <hyperlink ref="E119" r:id="rId100" display="http://www.pesiksenmaailma.fi/index.php/component/tilastot/?view=ottelu&amp;otteluid=5266"/>
    <hyperlink ref="E120" r:id="rId101" display="http://www.pesiksenmaailma.fi/index.php/component/tilastot/?view=ottelu&amp;otteluid=5273"/>
    <hyperlink ref="E121" r:id="rId102" display="http://www.pesiksenmaailma.fi/index.php/component/tilastot/?view=ottelu&amp;otteluid=5278"/>
    <hyperlink ref="E122" r:id="rId103" display="http://www.pesiksenmaailma.fi/index.php/component/tilastot/?view=ottelu&amp;otteluid=5285"/>
    <hyperlink ref="E123" r:id="rId104" display="http://www.pesiksenmaailma.fi/index.php/component/tilastot/?view=ottelu&amp;otteluid=5294"/>
    <hyperlink ref="E124" r:id="rId105" display="http://www.pesiksenmaailma.fi/index.php/component/tilastot/?view=ottelu&amp;otteluid=5431"/>
    <hyperlink ref="E125" r:id="rId106" display="http://www.pesiksenmaailma.fi/index.php/component/tilastot/?view=ottelu&amp;otteluid=5567"/>
    <hyperlink ref="E126" r:id="rId107" display="http://www.pesiksenmaailma.fi/index.php/component/tilastot/?view=ottelu&amp;otteluid=5643"/>
    <hyperlink ref="E127" r:id="rId108" display="http://www.pesiksenmaailma.fi/index.php/component/tilastot/?view=ottelu&amp;otteluid=5660"/>
    <hyperlink ref="E128" r:id="rId109" display="http://www.pesiksenmaailma.fi/index.php/component/tilastot/?view=ottelu&amp;otteluid=5776"/>
    <hyperlink ref="E129" r:id="rId110" display="http://www.pesiksenmaailma.fi/index.php/component/tilastot/?view=ottelu&amp;otteluid=5827"/>
    <hyperlink ref="E130" r:id="rId111" display="http://www.pesiksenmaailma.fi/index.php/component/tilastot/?view=ottelu&amp;otteluid=5831"/>
    <hyperlink ref="E139" r:id="rId112" display="http://www.pesiksenmaailma.fi/index.php/component/tilastot/?view=ottelu&amp;otteluid=3526"/>
    <hyperlink ref="E140" r:id="rId113" display="http://www.pesiksenmaailma.fi/index.php/component/tilastot/?view=ottelu&amp;otteluid=3554"/>
    <hyperlink ref="E141" r:id="rId114" display="http://www.pesiksenmaailma.fi/index.php/component/tilastot/?view=ottelu&amp;otteluid=3563"/>
    <hyperlink ref="E142" r:id="rId115" display="http://www.pesiksenmaailma.fi/index.php/component/tilastot/?view=ottelu&amp;otteluid=3565"/>
    <hyperlink ref="E143" r:id="rId116" display="http://www.pesiksenmaailma.fi/index.php/component/tilastot/?view=ottelu&amp;otteluid=3603"/>
    <hyperlink ref="E144" r:id="rId117" display="http://www.pesiksenmaailma.fi/index.php/component/tilastot/?view=ottelu&amp;otteluid=3607"/>
    <hyperlink ref="E145" r:id="rId118" display="http://www.pesiksenmaailma.fi/index.php/component/tilastot/?view=ottelu&amp;otteluid=3621"/>
    <hyperlink ref="E146" r:id="rId119" display="http://www.pesiksenmaailma.fi/index.php/component/tilastot/?view=ottelu&amp;otteluid=3629"/>
    <hyperlink ref="E147" r:id="rId120" display="http://www.pesiksenmaailma.fi/index.php/component/tilastot/?view=ottelu&amp;otteluid=3634"/>
    <hyperlink ref="E148" r:id="rId121" display="http://www.pesiksenmaailma.fi/index.php/component/tilastot/?view=ottelu&amp;otteluid=3737"/>
    <hyperlink ref="E149" r:id="rId122" display="http://www.pesiksenmaailma.fi/index.php/component/tilastot/?view=ottelu&amp;otteluid=3761"/>
    <hyperlink ref="E150" r:id="rId123" display="http://www.pesiksenmaailma.fi/index.php/component/tilastot/?view=ottelu&amp;otteluid=3766"/>
    <hyperlink ref="E151" r:id="rId124" display="http://www.pesiksenmaailma.fi/index.php/component/tilastot/?view=ottelu&amp;otteluid=3772"/>
    <hyperlink ref="E152" r:id="rId125" display="http://www.pesiksenmaailma.fi/index.php/component/tilastot/?view=ottelu&amp;otteluid=3782"/>
    <hyperlink ref="E153" r:id="rId126" display="http://www.pesiksenmaailma.fi/index.php/component/tilastot/?view=ottelu&amp;otteluid=3786"/>
    <hyperlink ref="E154" r:id="rId127" display="http://www.pesiksenmaailma.fi/index.php/component/tilastot/?view=ottelu&amp;otteluid=3798"/>
    <hyperlink ref="E155" r:id="rId128" display="http://www.pesiksenmaailma.fi/index.php/component/tilastot/?view=ottelu&amp;otteluid=3803"/>
    <hyperlink ref="E156" r:id="rId129" display="http://www.pesiksenmaailma.fi/index.php/component/tilastot/?view=ottelu&amp;otteluid=3809"/>
    <hyperlink ref="E157" r:id="rId130" display="http://www.pesiksenmaailma.fi/index.php/component/tilastot/?view=ottelu&amp;otteluid=3814"/>
    <hyperlink ref="E158" r:id="rId131" display="http://www.pesiksenmaailma.fi/index.php/component/tilastot/?view=ottelu&amp;otteluid=3824"/>
    <hyperlink ref="E159" r:id="rId132" display="http://www.pesiksenmaailma.fi/index.php/component/tilastot/?view=ottelu&amp;otteluid=3825"/>
    <hyperlink ref="E160" r:id="rId133" display="http://www.pesiksenmaailma.fi/index.php/component/tilastot/?view=ottelu&amp;otteluid=3833"/>
    <hyperlink ref="E161" r:id="rId134" display="http://www.pesiksenmaailma.fi/index.php/component/tilastot/?view=ottelu&amp;otteluid=3838"/>
    <hyperlink ref="E162" r:id="rId135" display="http://www.pesiksenmaailma.fi/index.php/component/tilastot/?view=ottelu&amp;otteluid=3854"/>
    <hyperlink ref="E163" r:id="rId136" display="http://www.pesiksenmaailma.fi/index.php/component/tilastot/?view=ottelu&amp;otteluid=3861"/>
    <hyperlink ref="E164" r:id="rId137" display="http://www.pesiksenmaailma.fi/index.php/component/tilastot/?view=ottelu&amp;otteluid=3863"/>
    <hyperlink ref="E165" r:id="rId138" display="http://www.pesiksenmaailma.fi/index.php/component/tilastot/?view=ottelu&amp;otteluid=3869"/>
    <hyperlink ref="E166" r:id="rId139" display="http://www.pesiksenmaailma.fi/index.php/component/tilastot/?view=ottelu&amp;otteluid=3877"/>
    <hyperlink ref="E175" r:id="rId140" display="http://www.pesiksenmaailma.fi/index.php/component/tilastot/?view=ottelu&amp;otteluid=3011"/>
    <hyperlink ref="E176" r:id="rId141" display="http://www.pesiksenmaailma.fi/index.php/component/tilastot/?view=ottelu&amp;otteluid=3015"/>
    <hyperlink ref="E177" r:id="rId142" display="http://www.pesiksenmaailma.fi/index.php/component/tilastot/?view=ottelu&amp;otteluid=3021"/>
    <hyperlink ref="E178" r:id="rId143" display="http://www.pesiksenmaailma.fi/index.php/component/tilastot/?view=ottelu&amp;otteluid=3046"/>
    <hyperlink ref="E179" r:id="rId144" display="http://www.pesiksenmaailma.fi/index.php/component/tilastot/?view=ottelu&amp;otteluid=3059"/>
    <hyperlink ref="E180" r:id="rId145" display="http://www.pesiksenmaailma.fi/index.php/component/tilastot/?view=ottelu&amp;otteluid=3071"/>
    <hyperlink ref="E181" r:id="rId146" display="http://www.pesiksenmaailma.fi/index.php/component/tilastot/?view=ottelu&amp;otteluid=3103"/>
    <hyperlink ref="E182" r:id="rId147" display="http://www.pesiksenmaailma.fi/index.php/component/tilastot/?view=ottelu&amp;otteluid=3179"/>
    <hyperlink ref="E183" r:id="rId148" display="http://www.pesiksenmaailma.fi/index.php/component/tilastot/?view=ottelu&amp;otteluid=3188"/>
    <hyperlink ref="E184" r:id="rId149" display="http://www.pesiksenmaailma.fi/index.php/component/tilastot/?view=ottelu&amp;otteluid=3193"/>
    <hyperlink ref="E185" r:id="rId150" display="http://www.pesiksenmaailma.fi/index.php/component/tilastot/?view=ottelu&amp;otteluid=3197"/>
    <hyperlink ref="E186" r:id="rId151" display="http://www.pesiksenmaailma.fi/index.php/component/tilastot/?view=ottelu&amp;otteluid=3204"/>
    <hyperlink ref="E187" r:id="rId152" display="http://www.pesiksenmaailma.fi/index.php/component/tilastot/?view=ottelu&amp;otteluid=3209"/>
    <hyperlink ref="E188" r:id="rId153" display="http://www.pesiksenmaailma.fi/index.php/component/tilastot/?view=ottelu&amp;otteluid=3220"/>
    <hyperlink ref="E189" r:id="rId154" display="http://www.pesiksenmaailma.fi/index.php/component/tilastot/?view=ottelu&amp;otteluid=3231"/>
    <hyperlink ref="E190" r:id="rId155" display="http://www.pesiksenmaailma.fi/index.php/component/tilastot/?view=ottelu&amp;otteluid=3236"/>
    <hyperlink ref="E191" r:id="rId156" display="http://www.pesiksenmaailma.fi/index.php/component/tilastot/?view=ottelu&amp;otteluid=3250"/>
    <hyperlink ref="E200" r:id="rId157" display="http://www.pesiksenmaailma.fi/index.php/component/tilastot/?view=ottelu&amp;otteluid=2673"/>
    <hyperlink ref="E201" r:id="rId158" display="http://www.pesiksenmaailma.fi/index.php/component/tilastot/?view=ottelu&amp;otteluid=2684"/>
    <hyperlink ref="E202" r:id="rId159" display="http://www.pesiksenmaailma.fi/index.php/component/tilastot/?view=ottelu&amp;otteluid=2691"/>
    <hyperlink ref="E203" r:id="rId160" display="http://www.pesiksenmaailma.fi/index.php/component/tilastot/?view=ottelu&amp;otteluid=2702"/>
    <hyperlink ref="E204" r:id="rId161" display="http://www.pesiksenmaailma.fi/index.php/component/tilastot/?view=ottelu&amp;otteluid=2726"/>
    <hyperlink ref="E205" r:id="rId162" display="http://www.pesiksenmaailma.fi/index.php/component/tilastot/?view=ottelu&amp;otteluid=2740"/>
    <hyperlink ref="E206" r:id="rId163" display="http://www.pesiksenmaailma.fi/index.php/component/tilastot/?view=ottelu&amp;otteluid=2743"/>
    <hyperlink ref="E207" r:id="rId164" display="http://www.pesiksenmaailma.fi/index.php/component/tilastot/?view=ottelu&amp;otteluid=2754"/>
    <hyperlink ref="E208" r:id="rId165" display="http://www.pesiksenmaailma.fi/index.php/component/tilastot/?view=ottelu&amp;otteluid=2763"/>
    <hyperlink ref="E209" r:id="rId166" display="http://www.pesiksenmaailma.fi/index.php/component/tilastot/?view=ottelu&amp;otteluid=2771"/>
    <hyperlink ref="E210" r:id="rId167" display="http://www.pesiksenmaailma.fi/index.php/component/tilastot/?view=ottelu&amp;otteluid=2785"/>
    <hyperlink ref="E211" r:id="rId168" display="http://www.pesiksenmaailma.fi/index.php/component/tilastot/?view=ottelu&amp;otteluid=2800"/>
    <hyperlink ref="E212" r:id="rId169" display="http://www.pesiksenmaailma.fi/index.php/component/tilastot/?view=ottelu&amp;otteluid=2834"/>
    <hyperlink ref="E213" r:id="rId170" display="http://www.pesiksenmaailma.fi/index.php/component/tilastot/?view=ottelu&amp;otteluid=2847"/>
    <hyperlink ref="E214" r:id="rId171" display="http://www.pesiksenmaailma.fi/index.php/component/tilastot/?view=ottelu&amp;otteluid=2866"/>
    <hyperlink ref="E215" r:id="rId172" display="http://www.pesiksenmaailma.fi/index.php/component/tilastot/?view=ottelu&amp;otteluid=2873"/>
    <hyperlink ref="E216" r:id="rId173" display="http://www.pesiksenmaailma.fi/index.php/component/tilastot/?view=ottelu&amp;otteluid=2895"/>
    <hyperlink ref="E217" r:id="rId174" display="http://www.pesiksenmaailma.fi/index.php/component/tilastot/?view=ottelu&amp;otteluid=2904"/>
    <hyperlink ref="E218" r:id="rId175" display="http://www.pesiksenmaailma.fi/index.php/component/tilastot/?view=ottelu&amp;otteluid=2916"/>
    <hyperlink ref="E219" r:id="rId176" display="http://www.pesiksenmaailma.fi/index.php/component/tilastot/?view=ottelu&amp;otteluid=2926"/>
    <hyperlink ref="E220" r:id="rId177" display="http://www.pesiksenmaailma.fi/index.php/component/tilastot/?view=ottelu&amp;otteluid=2930"/>
    <hyperlink ref="E221" r:id="rId178" display="http://www.pesiksenmaailma.fi/index.php/component/tilastot/?view=ottelu&amp;otteluid=2945"/>
    <hyperlink ref="E222" r:id="rId179" display="http://www.pesiksenmaailma.fi/index.php/component/tilastot/?view=ottelu&amp;otteluid=2951"/>
    <hyperlink ref="E223" r:id="rId180" display="http://www.pesiksenmaailma.fi/index.php/component/tilastot/?view=ottelu&amp;otteluid=2958"/>
    <hyperlink ref="E224" r:id="rId181" display="http://www.pesiksenmaailma.fi/index.php/component/tilastot/?view=ottelu&amp;otteluid=2981"/>
    <hyperlink ref="E225" r:id="rId182" display="http://www.pesiksenmaailma.fi/index.php/component/tilastot/?view=ottelu&amp;otteluid=2988"/>
    <hyperlink ref="E226" r:id="rId183" display="http://www.pesiksenmaailma.fi/index.php/component/tilastot/?view=ottelu&amp;otteluid=2991"/>
    <hyperlink ref="E227" r:id="rId184" display="http://www.pesiksenmaailma.fi/index.php/component/tilastot/?view=ottelu&amp;otteluid=3002"/>
    <hyperlink ref="E236" r:id="rId185" display="http://www.pesiksenmaailma.fi/index.php/component/tilastot/?view=ottelu&amp;otteluid=2322"/>
    <hyperlink ref="E237" r:id="rId186" display="http://www.pesiksenmaailma.fi/index.php/component/tilastot/?view=ottelu&amp;otteluid=2329"/>
    <hyperlink ref="E238" r:id="rId187" display="http://www.pesiksenmaailma.fi/index.php/component/tilastot/?view=ottelu&amp;otteluid=2342"/>
    <hyperlink ref="E239" r:id="rId188" display="http://www.pesiksenmaailma.fi/index.php/component/tilastot/?view=ottelu&amp;otteluid=2349"/>
    <hyperlink ref="E240" r:id="rId189" display="http://www.pesiksenmaailma.fi/index.php/component/tilastot/?view=ottelu&amp;otteluid=2363"/>
    <hyperlink ref="E241" r:id="rId190" display="http://www.pesiksenmaailma.fi/index.php/component/tilastot/?view=ottelu&amp;otteluid=2383"/>
    <hyperlink ref="E242" r:id="rId191" display="http://www.pesiksenmaailma.fi/index.php/component/tilastot/?view=ottelu&amp;otteluid=2386"/>
    <hyperlink ref="E243" r:id="rId192" display="http://www.pesiksenmaailma.fi/index.php/component/tilastot/?view=ottelu&amp;otteluid=2409"/>
    <hyperlink ref="E244" r:id="rId193" display="http://www.pesiksenmaailma.fi/index.php/component/tilastot/?view=ottelu&amp;otteluid=2514"/>
    <hyperlink ref="E245" r:id="rId194" display="http://www.pesiksenmaailma.fi/index.php/component/tilastot/?view=ottelu&amp;otteluid=2415"/>
    <hyperlink ref="E246" r:id="rId195" display="http://www.pesiksenmaailma.fi/index.php/component/tilastot/?view=ottelu&amp;otteluid=2428"/>
    <hyperlink ref="E247" r:id="rId196" display="http://www.pesiksenmaailma.fi/index.php/component/tilastot/?view=ottelu&amp;otteluid=2443"/>
    <hyperlink ref="E248" r:id="rId197" display="http://www.pesiksenmaailma.fi/index.php/component/tilastot/?view=ottelu&amp;otteluid=2452"/>
    <hyperlink ref="E249" r:id="rId198" display="http://www.pesiksenmaailma.fi/index.php/component/tilastot/?view=ottelu&amp;otteluid=2467"/>
    <hyperlink ref="E250" r:id="rId199" display="http://www.pesiksenmaailma.fi/index.php/component/tilastot/?view=ottelu&amp;otteluid=2486"/>
    <hyperlink ref="E251" r:id="rId200" display="http://www.pesiksenmaailma.fi/index.php/component/tilastot/?view=ottelu&amp;otteluid=2502"/>
    <hyperlink ref="E252" r:id="rId201" display="http://www.pesiksenmaailma.fi/index.php/component/tilastot/?view=ottelu&amp;otteluid=2531"/>
    <hyperlink ref="E253" r:id="rId202" display="http://www.pesiksenmaailma.fi/index.php/component/tilastot/?view=ottelu&amp;otteluid=2538"/>
    <hyperlink ref="E254" r:id="rId203" display="http://www.pesiksenmaailma.fi/index.php/component/tilastot/?view=ottelu&amp;otteluid=2550"/>
    <hyperlink ref="E255" r:id="rId204" display="http://www.pesiksenmaailma.fi/index.php/component/tilastot/?view=ottelu&amp;otteluid=2561"/>
    <hyperlink ref="E256" r:id="rId205" display="http://www.pesiksenmaailma.fi/index.php/component/tilastot/?view=ottelu&amp;otteluid=2569"/>
    <hyperlink ref="E257" r:id="rId206" display="http://www.pesiksenmaailma.fi/index.php/component/tilastot/?view=ottelu&amp;otteluid=2587"/>
    <hyperlink ref="E258" r:id="rId207" display="http://www.pesiksenmaailma.fi/index.php/component/tilastot/?view=ottelu&amp;otteluid=2597"/>
    <hyperlink ref="E259" r:id="rId208" display="http://www.pesiksenmaailma.fi/index.php/component/tilastot/?view=ottelu&amp;otteluid=2625"/>
    <hyperlink ref="E260" r:id="rId209" display="http://www.pesiksenmaailma.fi/index.php/component/tilastot/?view=ottelu&amp;otteluid=2637"/>
    <hyperlink ref="E261" r:id="rId210" display="http://www.pesiksenmaailma.fi/index.php/component/tilastot/?view=ottelu&amp;otteluid=2648"/>
    <hyperlink ref="E262" r:id="rId211" display="http://www.pesiksenmaailma.fi/index.php/component/tilastot/?view=ottelu&amp;otteluid=2651"/>
    <hyperlink ref="E263" r:id="rId212" display="http://www.pesiksenmaailma.fi/index.php/component/tilastot/?view=ottelu&amp;otteluid=2662"/>
    <hyperlink ref="E272" r:id="rId213" display="http://www.pesiksenmaailma.fi/index.php/component/tilastot/?view=ottelu&amp;otteluid=1964"/>
    <hyperlink ref="E273" r:id="rId214" display="http://www.pesiksenmaailma.fi/index.php/component/tilastot/?view=ottelu&amp;otteluid=1977"/>
    <hyperlink ref="E274" r:id="rId215" display="http://www.pesiksenmaailma.fi/index.php/component/tilastot/?view=ottelu&amp;otteluid=1979"/>
    <hyperlink ref="E275" r:id="rId216" display="http://www.pesiksenmaailma.fi/index.php/component/tilastot/?view=ottelu&amp;otteluid=1999"/>
    <hyperlink ref="E276" r:id="rId217" display="http://www.pesiksenmaailma.fi/index.php/component/tilastot/?view=ottelu&amp;otteluid=2015"/>
    <hyperlink ref="E277" r:id="rId218" display="http://www.pesiksenmaailma.fi/index.php/component/tilastot/?view=ottelu&amp;otteluid=2028"/>
    <hyperlink ref="E278" r:id="rId219" display="http://www.pesiksenmaailma.fi/index.php/component/tilastot/?view=ottelu&amp;otteluid=2041"/>
    <hyperlink ref="E279" r:id="rId220" display="http://www.pesiksenmaailma.fi/index.php/component/tilastot/?view=ottelu&amp;otteluid=2048"/>
    <hyperlink ref="E280" r:id="rId221" display="http://www.pesiksenmaailma.fi/index.php/component/tilastot/?view=ottelu&amp;otteluid=2067"/>
    <hyperlink ref="E281" r:id="rId222" display="http://www.pesiksenmaailma.fi/index.php/component/tilastot/?view=ottelu&amp;otteluid=2083"/>
    <hyperlink ref="E282" r:id="rId223" display="http://www.pesiksenmaailma.fi/index.php/component/tilastot/?view=ottelu&amp;otteluid=2088"/>
    <hyperlink ref="E283" r:id="rId224" display="http://www.pesiksenmaailma.fi/index.php/component/tilastot/?view=ottelu&amp;otteluid=2099"/>
    <hyperlink ref="E284" r:id="rId225" display="http://www.pesiksenmaailma.fi/index.php/component/tilastot/?view=ottelu&amp;otteluid=2107"/>
    <hyperlink ref="E285" r:id="rId226" display="http://www.pesiksenmaailma.fi/index.php/component/tilastot/?view=ottelu&amp;otteluid=2138"/>
    <hyperlink ref="E286" r:id="rId227" display="http://www.pesiksenmaailma.fi/index.php/component/tilastot/?view=ottelu&amp;otteluid=2141"/>
    <hyperlink ref="E287" r:id="rId228" display="http://www.pesiksenmaailma.fi/index.php/component/tilastot/?view=ottelu&amp;otteluid=2149"/>
    <hyperlink ref="E288" r:id="rId229" display="http://www.pesiksenmaailma.fi/index.php/component/tilastot/?view=ottelu&amp;otteluid=2169"/>
    <hyperlink ref="E289" r:id="rId230" display="http://www.pesiksenmaailma.fi/index.php/component/tilastot/?view=ottelu&amp;otteluid=2177"/>
    <hyperlink ref="E290" r:id="rId231" display="http://www.pesiksenmaailma.fi/index.php/component/tilastot/?view=ottelu&amp;otteluid=2193"/>
    <hyperlink ref="E291" r:id="rId232" display="http://www.pesiksenmaailma.fi/index.php/component/tilastot/?view=ottelu&amp;otteluid=2201"/>
    <hyperlink ref="E292" r:id="rId233" display="http://www.pesiksenmaailma.fi/index.php/component/tilastot/?view=ottelu&amp;otteluid=2216"/>
    <hyperlink ref="E293" r:id="rId234" display="http://www.pesiksenmaailma.fi/index.php/component/tilastot/?view=ottelu&amp;otteluid=2234"/>
    <hyperlink ref="E294" r:id="rId235" display="http://www.pesiksenmaailma.fi/index.php/component/tilastot/?view=ottelu&amp;otteluid=2245"/>
    <hyperlink ref="E295" r:id="rId236" display="http://www.pesiksenmaailma.fi/index.php/component/tilastot/?view=ottelu&amp;otteluid=2259"/>
    <hyperlink ref="E296" r:id="rId237" display="http://www.pesiksenmaailma.fi/index.php/component/tilastot/?view=ottelu&amp;otteluid=2274"/>
    <hyperlink ref="E297" r:id="rId238" display="http://www.pesiksenmaailma.fi/index.php/component/tilastot/?view=ottelu&amp;otteluid=2283"/>
    <hyperlink ref="E298" r:id="rId239" display="http://www.pesiksenmaailma.fi/index.php/component/tilastot/?view=ottelu&amp;otteluid=2295"/>
    <hyperlink ref="E299" r:id="rId240" display="http://www.pesiksenmaailma.fi/index.php/component/tilastot/?view=ottelu&amp;otteluid=2299"/>
    <hyperlink ref="E300" r:id="rId241" display="http://www.pesiksenmaailma.fi/index.php/component/tilastot/?view=ottelu&amp;otteluid=2309"/>
    <hyperlink ref="E309" r:id="rId242" display="http://www.pesiksenmaailma.fi/index.php/component/tilastot/?view=ottelu&amp;otteluid=1639"/>
    <hyperlink ref="E310" r:id="rId243" display="http://www.pesiksenmaailma.fi/index.php/component/tilastot/?view=ottelu&amp;otteluid=1642"/>
    <hyperlink ref="E311" r:id="rId244" display="http://www.pesiksenmaailma.fi/index.php/component/tilastot/?view=ottelu&amp;otteluid=1655"/>
    <hyperlink ref="E312" r:id="rId245" display="http://www.pesiksenmaailma.fi/index.php/component/tilastot/?view=ottelu&amp;otteluid=1676"/>
    <hyperlink ref="E313" r:id="rId246" display="http://www.pesiksenmaailma.fi/index.php/component/tilastot/?view=ottelu&amp;otteluid=1684"/>
    <hyperlink ref="E314" r:id="rId247" display="http://www.pesiksenmaailma.fi/index.php/component/tilastot/?view=ottelu&amp;otteluid=1694"/>
    <hyperlink ref="E315" r:id="rId248" display="http://www.pesiksenmaailma.fi/index.php/component/tilastot/?view=ottelu&amp;otteluid=1705"/>
    <hyperlink ref="E316" r:id="rId249" display="http://www.pesiksenmaailma.fi/index.php/component/tilastot/?view=ottelu&amp;otteluid=1720"/>
    <hyperlink ref="E317" r:id="rId250" display="http://www.pesiksenmaailma.fi/index.php/component/tilastot/?view=ottelu&amp;otteluid=1733"/>
    <hyperlink ref="E318" r:id="rId251" display="http://www.pesiksenmaailma.fi/index.php/component/tilastot/?view=ottelu&amp;otteluid=1742"/>
    <hyperlink ref="E319" r:id="rId252" display="http://www.pesiksenmaailma.fi/index.php/component/tilastot/?view=ottelu&amp;otteluid=1753"/>
    <hyperlink ref="E320" r:id="rId253" display="http://www.pesiksenmaailma.fi/index.php/component/tilastot/?view=ottelu&amp;otteluid=1764"/>
    <hyperlink ref="E321" r:id="rId254" display="http://www.pesiksenmaailma.fi/index.php/component/tilastot/?view=ottelu&amp;otteluid=1781"/>
    <hyperlink ref="E322" r:id="rId255" display="http://www.pesiksenmaailma.fi/index.php/component/tilastot/?view=ottelu&amp;otteluid=1796"/>
    <hyperlink ref="E323" r:id="rId256" display="http://www.pesiksenmaailma.fi/index.php/component/tilastot/?view=ottelu&amp;otteluid=1799"/>
    <hyperlink ref="E324" r:id="rId257" display="http://www.pesiksenmaailma.fi/index.php/component/tilastot/?view=ottelu&amp;otteluid=1809"/>
    <hyperlink ref="E325" r:id="rId258" display="http://www.pesiksenmaailma.fi/index.php/component/tilastot/?view=ottelu&amp;otteluid=1834"/>
    <hyperlink ref="E326" r:id="rId259" display="http://www.pesiksenmaailma.fi/index.php/component/tilastot/?view=ottelu&amp;otteluid=1845"/>
    <hyperlink ref="E327" r:id="rId260" display="http://www.pesiksenmaailma.fi/index.php/component/tilastot/?view=ottelu&amp;otteluid=1855"/>
    <hyperlink ref="E328" r:id="rId261" display="http://www.pesiksenmaailma.fi/index.php/component/tilastot/?view=ottelu&amp;otteluid=1865"/>
    <hyperlink ref="E329" r:id="rId262" display="http://www.pesiksenmaailma.fi/index.php/component/tilastot/?view=ottelu&amp;otteluid=1882"/>
    <hyperlink ref="E330" r:id="rId263" display="http://www.pesiksenmaailma.fi/index.php/component/tilastot/?view=ottelu&amp;otteluid=1891"/>
    <hyperlink ref="E331" r:id="rId264" display="http://www.pesiksenmaailma.fi/index.php/component/tilastot/?view=ottelu&amp;otteluid=1899"/>
    <hyperlink ref="E332" r:id="rId265" display="http://www.pesiksenmaailma.fi/index.php/component/tilastot/?view=ottelu&amp;otteluid=1907"/>
    <hyperlink ref="E333" r:id="rId266" display="http://www.pesiksenmaailma.fi/index.php/component/tilastot/?view=ottelu&amp;otteluid=1923"/>
    <hyperlink ref="E334" r:id="rId267" display="http://www.pesiksenmaailma.fi/index.php/component/tilastot/?view=ottelu&amp;otteluid=1926"/>
    <hyperlink ref="E335" r:id="rId268" display="http://www.pesiksenmaailma.fi/index.php/component/tilastot/?view=ottelu&amp;otteluid=1937"/>
    <hyperlink ref="E336" r:id="rId269" display="http://www.pesiksenmaailma.fi/index.php/component/tilastot/?view=ottelu&amp;otteluid=1944"/>
    <hyperlink ref="E337" r:id="rId270" display="http://www.pesiksenmaailma.fi/index.php/component/tilastot/?view=ottelu&amp;otteluid=1962"/>
    <hyperlink ref="E346" r:id="rId271" display="http://www.pesiksenmaailma.fi/index.php/component/tilastot/?view=ottelu&amp;otteluid=1293"/>
    <hyperlink ref="E347" r:id="rId272" display="http://www.pesiksenmaailma.fi/index.php/component/tilastot/?view=ottelu&amp;otteluid=1302"/>
    <hyperlink ref="E348" r:id="rId273" display="http://www.pesiksenmaailma.fi/index.php/component/tilastot/?view=ottelu&amp;otteluid=1314"/>
    <hyperlink ref="E349" r:id="rId274" display="http://www.pesiksenmaailma.fi/index.php/component/tilastot/?view=ottelu&amp;otteluid=1331"/>
    <hyperlink ref="E350" r:id="rId275" display="http://www.pesiksenmaailma.fi/index.php/component/tilastot/?view=ottelu&amp;otteluid=1337"/>
    <hyperlink ref="E351" r:id="rId276" display="http://www.pesiksenmaailma.fi/index.php/component/tilastot/?view=ottelu&amp;otteluid=1351"/>
    <hyperlink ref="E352" r:id="rId277" display="http://www.pesiksenmaailma.fi/index.php/component/tilastot/?view=ottelu&amp;otteluid=1364"/>
    <hyperlink ref="E353" r:id="rId278" display="http://www.pesiksenmaailma.fi/index.php/component/tilastot/?view=ottelu&amp;otteluid=1366"/>
    <hyperlink ref="E354" r:id="rId279" display="http://www.pesiksenmaailma.fi/index.php/component/tilastot/?view=ottelu&amp;otteluid=1392"/>
    <hyperlink ref="E355" r:id="rId280" display="http://www.pesiksenmaailma.fi/index.php/component/tilastot/?view=ottelu&amp;otteluid=1397"/>
    <hyperlink ref="E356" r:id="rId281" display="http://www.pesiksenmaailma.fi/index.php/component/tilastot/?view=ottelu&amp;otteluid=1408"/>
    <hyperlink ref="E357" r:id="rId282" display="http://www.pesiksenmaailma.fi/index.php/component/tilastot/?view=ottelu&amp;otteluid=1421"/>
    <hyperlink ref="E358" r:id="rId283" display="http://www.pesiksenmaailma.fi/index.php/component/tilastot/?view=ottelu&amp;otteluid=1427"/>
    <hyperlink ref="E359" r:id="rId284" display="http://www.pesiksenmaailma.fi/index.php/component/tilastot/?view=ottelu&amp;otteluid=1448"/>
    <hyperlink ref="E360" r:id="rId285" display="http://www.pesiksenmaailma.fi/index.php/component/tilastot/?view=ottelu&amp;otteluid=1463"/>
    <hyperlink ref="E361" r:id="rId286" display="http://www.pesiksenmaailma.fi/index.php/component/tilastot/?view=ottelu&amp;otteluid=1470"/>
    <hyperlink ref="E362" r:id="rId287" display="http://www.pesiksenmaailma.fi/index.php/component/tilastot/?view=ottelu&amp;otteluid=1504"/>
    <hyperlink ref="E363" r:id="rId288" display="http://www.pesiksenmaailma.fi/index.php/component/tilastot/?view=ottelu&amp;otteluid=1509"/>
    <hyperlink ref="E364" r:id="rId289" display="http://www.pesiksenmaailma.fi/index.php/component/tilastot/?view=ottelu&amp;otteluid=1512"/>
    <hyperlink ref="E365" r:id="rId290" display="http://www.pesiksenmaailma.fi/index.php/component/tilastot/?view=ottelu&amp;otteluid=1521"/>
    <hyperlink ref="E366" r:id="rId291" display="http://www.pesiksenmaailma.fi/index.php/component/tilastot/?view=ottelu&amp;otteluid=1528"/>
    <hyperlink ref="E367" r:id="rId292" display="http://www.pesiksenmaailma.fi/index.php/component/tilastot/?view=ottelu&amp;otteluid=1537"/>
    <hyperlink ref="E368" r:id="rId293" display="http://www.pesiksenmaailma.fi/index.php/component/tilastot/?view=ottelu&amp;otteluid=1548"/>
    <hyperlink ref="E369" r:id="rId294" display="http://www.pesiksenmaailma.fi/index.php/component/tilastot/?view=ottelu&amp;otteluid=1553"/>
    <hyperlink ref="E370" r:id="rId295" display="http://www.pesiksenmaailma.fi/index.php/component/tilastot/?view=ottelu&amp;otteluid=1563"/>
    <hyperlink ref="E371" r:id="rId296" display="http://www.pesiksenmaailma.fi/index.php/component/tilastot/?view=ottelu&amp;otteluid=1574"/>
    <hyperlink ref="E372" r:id="rId297" display="http://www.pesiksenmaailma.fi/index.php/component/tilastot/?view=ottelu&amp;otteluid=1578"/>
    <hyperlink ref="E373" r:id="rId298" display="http://www.pesiksenmaailma.fi/index.php/component/tilastot/?view=ottelu&amp;otteluid=1594"/>
    <hyperlink ref="E374" r:id="rId299" display="http://www.pesiksenmaailma.fi/index.php/component/tilastot/?view=ottelu&amp;otteluid=1604"/>
    <hyperlink ref="E375" r:id="rId300" display="http://www.pesiksenmaailma.fi/index.php/component/tilastot/?view=ottelu&amp;otteluid=1609"/>
    <hyperlink ref="E376" r:id="rId301" display="http://www.pesiksenmaailma.fi/index.php/component/tilastot/?view=ottelu&amp;otteluid=1611"/>
    <hyperlink ref="E377" r:id="rId302" display="http://www.pesiksenmaailma.fi/index.php/component/tilastot/?view=ottelu&amp;otteluid=1616"/>
    <hyperlink ref="E378" r:id="rId303" display="http://www.pesiksenmaailma.fi/index.php/component/tilastot/?view=ottelu&amp;otteluid=1619"/>
    <hyperlink ref="E379" r:id="rId304" display="http://www.pesiksenmaailma.fi/index.php/component/tilastot/?view=ottelu&amp;otteluid=1626"/>
    <hyperlink ref="E388" r:id="rId305" display="http://www.pesiksenmaailma.fi/index.php/component/tilastot/?view=ottelu&amp;otteluid=949"/>
    <hyperlink ref="E389" r:id="rId306" display="http://www.pesiksenmaailma.fi/index.php/component/tilastot/?view=ottelu&amp;otteluid=964"/>
    <hyperlink ref="E390" r:id="rId307" display="http://www.pesiksenmaailma.fi/index.php/component/tilastot/?view=ottelu&amp;otteluid=974"/>
    <hyperlink ref="E391" r:id="rId308" display="http://www.pesiksenmaailma.fi/index.php/component/tilastot/?view=ottelu&amp;otteluid=988"/>
    <hyperlink ref="E392" r:id="rId309" display="http://www.pesiksenmaailma.fi/index.php/component/tilastot/?view=ottelu&amp;otteluid=993"/>
    <hyperlink ref="E393" r:id="rId310" display="http://www.pesiksenmaailma.fi/index.php/component/tilastot/?view=ottelu&amp;otteluid=1008"/>
    <hyperlink ref="E394" r:id="rId311" display="http://www.pesiksenmaailma.fi/index.php/component/tilastot/?view=ottelu&amp;otteluid=1024"/>
    <hyperlink ref="E395" r:id="rId312" display="http://www.pesiksenmaailma.fi/index.php/component/tilastot/?view=ottelu&amp;otteluid=1038"/>
    <hyperlink ref="E396" r:id="rId313" display="http://www.pesiksenmaailma.fi/index.php/component/tilastot/?view=ottelu&amp;otteluid=1052"/>
    <hyperlink ref="E397" r:id="rId314" display="http://www.pesiksenmaailma.fi/index.php/component/tilastot/?view=ottelu&amp;otteluid=1059"/>
    <hyperlink ref="E398" r:id="rId315" display="http://www.pesiksenmaailma.fi/index.php/component/tilastot/?view=ottelu&amp;otteluid=1074"/>
    <hyperlink ref="E399" r:id="rId316" display="http://www.pesiksenmaailma.fi/index.php/component/tilastot/?view=ottelu&amp;otteluid=1086"/>
    <hyperlink ref="E400" r:id="rId317" display="http://www.pesiksenmaailma.fi/index.php/component/tilastot/?view=ottelu&amp;otteluid=1104"/>
    <hyperlink ref="E401" r:id="rId318" display="http://www.pesiksenmaailma.fi/index.php/component/tilastot/?view=ottelu&amp;otteluid=1117"/>
    <hyperlink ref="E402" r:id="rId319" display="http://www.pesiksenmaailma.fi/index.php/component/tilastot/?view=ottelu&amp;otteluid=1124"/>
    <hyperlink ref="E403" r:id="rId320" display="http://www.pesiksenmaailma.fi/index.php/component/tilastot/?view=ottelu&amp;otteluid=1142"/>
    <hyperlink ref="E404" r:id="rId321" display="http://www.pesiksenmaailma.fi/index.php/component/tilastot/?view=ottelu&amp;otteluid=1152"/>
    <hyperlink ref="E405" r:id="rId322" display="http://www.pesiksenmaailma.fi/index.php/component/tilastot/?view=ottelu&amp;otteluid=1163"/>
    <hyperlink ref="E406" r:id="rId323" display="http://www.pesiksenmaailma.fi/index.php/component/tilastot/?view=ottelu&amp;otteluid=1182"/>
    <hyperlink ref="E407" r:id="rId324" display="http://www.pesiksenmaailma.fi/index.php/component/tilastot/?view=ottelu&amp;otteluid=1190"/>
    <hyperlink ref="E408" r:id="rId325" display="http://www.pesiksenmaailma.fi/index.php/component/tilastot/?view=ottelu&amp;otteluid=1201"/>
    <hyperlink ref="E409" r:id="rId326" display="http://www.pesiksenmaailma.fi/index.php/component/tilastot/?view=ottelu&amp;otteluid=1214"/>
    <hyperlink ref="E410" r:id="rId327" display="http://www.pesiksenmaailma.fi/index.php/component/tilastot/?view=ottelu&amp;otteluid=1227"/>
    <hyperlink ref="E411" r:id="rId328" display="http://www.pesiksenmaailma.fi/index.php/component/tilastot/?view=ottelu&amp;otteluid=1242"/>
    <hyperlink ref="E412" r:id="rId329" display="http://www.pesiksenmaailma.fi/index.php/component/tilastot/?view=ottelu&amp;otteluid=1251"/>
    <hyperlink ref="E413" r:id="rId330" display="http://www.pesiksenmaailma.fi/index.php/component/tilastot/?view=ottelu&amp;otteluid=1255"/>
    <hyperlink ref="E414" r:id="rId331" display="http://www.pesiksenmaailma.fi/index.php/component/tilastot/?view=ottelu&amp;otteluid=1273"/>
    <hyperlink ref="E415" r:id="rId332" display="http://www.pesiksenmaailma.fi/index.php/component/tilastot/?view=ottelu&amp;otteluid=1280"/>
    <hyperlink ref="E424" r:id="rId333" display="http://www.pesiksenmaailma.fi/index.php/component/tilastot/?view=ottelu&amp;otteluid=640"/>
    <hyperlink ref="E425" r:id="rId334" display="http://www.pesiksenmaailma.fi/index.php/component/tilastot/?view=ottelu&amp;otteluid=645"/>
    <hyperlink ref="E426" r:id="rId335" display="http://www.pesiksenmaailma.fi/index.php/component/tilastot/?view=ottelu&amp;otteluid=662"/>
    <hyperlink ref="E427" r:id="rId336" display="http://www.pesiksenmaailma.fi/index.php/component/tilastot/?view=ottelu&amp;otteluid=678"/>
    <hyperlink ref="E428" r:id="rId337" display="http://www.pesiksenmaailma.fi/index.php/component/tilastot/?view=ottelu&amp;otteluid=685"/>
    <hyperlink ref="E429" r:id="rId338" display="http://www.pesiksenmaailma.fi/index.php/component/tilastot/?view=ottelu&amp;otteluid=696"/>
    <hyperlink ref="E430" r:id="rId339" display="http://www.pesiksenmaailma.fi/index.php/component/tilastot/?view=ottelu&amp;otteluid=699"/>
    <hyperlink ref="E431" r:id="rId340" display="http://www.pesiksenmaailma.fi/index.php/component/tilastot/?view=ottelu&amp;otteluid=724"/>
    <hyperlink ref="E432" r:id="rId341" display="http://www.pesiksenmaailma.fi/index.php/component/tilastot/?view=ottelu&amp;otteluid=729"/>
    <hyperlink ref="E433" r:id="rId342" display="http://www.pesiksenmaailma.fi/index.php/component/tilastot/?view=ottelu&amp;otteluid=747"/>
    <hyperlink ref="E434" r:id="rId343" display="http://www.pesiksenmaailma.fi/index.php/component/tilastot/?view=ottelu&amp;otteluid=762"/>
    <hyperlink ref="E435" r:id="rId344" display="http://www.pesiksenmaailma.fi/index.php/component/tilastot/?view=ottelu&amp;otteluid=776"/>
    <hyperlink ref="E436" r:id="rId345" display="http://www.pesiksenmaailma.fi/index.php/component/tilastot/?view=ottelu&amp;otteluid=786"/>
    <hyperlink ref="E437" r:id="rId346" display="http://www.pesiksenmaailma.fi/index.php/component/tilastot/?view=ottelu&amp;otteluid=792"/>
    <hyperlink ref="E438" r:id="rId347" display="http://www.pesiksenmaailma.fi/index.php/component/tilastot/?view=ottelu&amp;otteluid=804"/>
    <hyperlink ref="E439" r:id="rId348" display="http://www.pesiksenmaailma.fi/index.php/component/tilastot/?view=ottelu&amp;otteluid=817"/>
    <hyperlink ref="E440" r:id="rId349" display="http://www.pesiksenmaailma.fi/index.php/component/tilastot/?view=ottelu&amp;otteluid=830"/>
    <hyperlink ref="E441" r:id="rId350" display="http://www.pesiksenmaailma.fi/index.php/component/tilastot/?view=ottelu&amp;otteluid=834"/>
    <hyperlink ref="E442" r:id="rId351" display="http://www.pesiksenmaailma.fi/index.php/component/tilastot/?view=ottelu&amp;otteluid=846"/>
    <hyperlink ref="E443" r:id="rId352" display="http://www.pesiksenmaailma.fi/index.php/component/tilastot/?view=ottelu&amp;otteluid=862"/>
    <hyperlink ref="E444" r:id="rId353" display="http://www.pesiksenmaailma.fi/index.php/component/tilastot/?view=ottelu&amp;otteluid=876"/>
    <hyperlink ref="E445" r:id="rId354" display="http://www.pesiksenmaailma.fi/index.php/component/tilastot/?view=ottelu&amp;otteluid=888"/>
    <hyperlink ref="E446" r:id="rId355" display="http://www.pesiksenmaailma.fi/index.php/component/tilastot/?view=ottelu&amp;otteluid=902"/>
    <hyperlink ref="E447" r:id="rId356" display="http://www.pesiksenmaailma.fi/index.php/component/tilastot/?view=ottelu&amp;otteluid=908"/>
    <hyperlink ref="E448" r:id="rId357" display="http://www.pesiksenmaailma.fi/index.php/component/tilastot/?view=ottelu&amp;otteluid=916"/>
    <hyperlink ref="E449" r:id="rId358" display="http://www.pesiksenmaailma.fi/index.php/component/tilastot/?view=ottelu&amp;otteluid=929"/>
    <hyperlink ref="E458" r:id="rId359" display="http://www.pesiksenmaailma.fi/index.php/component/tilastot/?view=ottelu&amp;otteluid=318"/>
    <hyperlink ref="E459" r:id="rId360" display="http://www.pesiksenmaailma.fi/index.php/component/tilastot/?view=ottelu&amp;otteluid=339"/>
    <hyperlink ref="E460" r:id="rId361" display="http://www.pesiksenmaailma.fi/index.php/component/tilastot/?view=ottelu&amp;otteluid=345"/>
    <hyperlink ref="E461" r:id="rId362" display="http://www.pesiksenmaailma.fi/index.php/component/tilastot/?view=ottelu&amp;otteluid=354"/>
    <hyperlink ref="E462" r:id="rId363" display="http://www.pesiksenmaailma.fi/index.php/component/tilastot/?view=ottelu&amp;otteluid=369"/>
    <hyperlink ref="E463" r:id="rId364" display="http://www.pesiksenmaailma.fi/index.php/component/tilastot/?view=ottelu&amp;otteluid=382"/>
    <hyperlink ref="E464" r:id="rId365" display="http://www.pesiksenmaailma.fi/index.php/component/tilastot/?view=ottelu&amp;otteluid=388"/>
    <hyperlink ref="E465" r:id="rId366" display="http://www.pesiksenmaailma.fi/index.php/component/tilastot/?view=ottelu&amp;otteluid=408"/>
    <hyperlink ref="E466" r:id="rId367" display="http://www.pesiksenmaailma.fi/index.php/component/tilastot/?view=ottelu&amp;otteluid=422"/>
    <hyperlink ref="E467" r:id="rId368" display="http://www.pesiksenmaailma.fi/index.php/component/tilastot/?view=ottelu&amp;otteluid=426"/>
    <hyperlink ref="E468" r:id="rId369" display="http://www.pesiksenmaailma.fi/index.php/component/tilastot/?view=ottelu&amp;otteluid=445"/>
    <hyperlink ref="E469" r:id="rId370" display="http://www.pesiksenmaailma.fi/index.php/component/tilastot/?view=ottelu&amp;otteluid=454"/>
    <hyperlink ref="E470" r:id="rId371" display="http://www.pesiksenmaailma.fi/index.php/component/tilastot/?view=ottelu&amp;otteluid=466"/>
    <hyperlink ref="E471" r:id="rId372" display="http://www.pesiksenmaailma.fi/index.php/component/tilastot/?view=ottelu&amp;otteluid=478"/>
    <hyperlink ref="E472" r:id="rId373" display="http://www.pesiksenmaailma.fi/index.php/component/tilastot/?view=ottelu&amp;otteluid=481"/>
    <hyperlink ref="E473" r:id="rId374" display="http://www.pesiksenmaailma.fi/index.php/component/tilastot/?view=ottelu&amp;otteluid=497"/>
    <hyperlink ref="E474" r:id="rId375" display="http://www.pesiksenmaailma.fi/index.php/component/tilastot/?view=ottelu&amp;otteluid=509"/>
    <hyperlink ref="E475" r:id="rId376" display="http://www.pesiksenmaailma.fi/index.php/component/tilastot/?view=ottelu&amp;otteluid=521"/>
    <hyperlink ref="E476" r:id="rId377" display="http://www.pesiksenmaailma.fi/index.php/component/tilastot/?view=ottelu&amp;otteluid=542"/>
    <hyperlink ref="E477" r:id="rId378" display="http://www.pesiksenmaailma.fi/index.php/component/tilastot/?view=ottelu&amp;otteluid=549"/>
    <hyperlink ref="E478" r:id="rId379" display="http://www.pesiksenmaailma.fi/index.php/component/tilastot/?view=ottelu&amp;otteluid=556"/>
    <hyperlink ref="E479" r:id="rId380" display="http://www.pesiksenmaailma.fi/index.php/component/tilastot/?view=ottelu&amp;otteluid=561"/>
    <hyperlink ref="E480" r:id="rId381" display="http://www.pesiksenmaailma.fi/index.php/component/tilastot/?view=ottelu&amp;otteluid=574"/>
    <hyperlink ref="E481" r:id="rId382" display="http://www.pesiksenmaailma.fi/index.php/component/tilastot/?view=ottelu&amp;otteluid=595"/>
    <hyperlink ref="E482" r:id="rId383" display="http://www.pesiksenmaailma.fi/index.php/component/tilastot/?view=ottelu&amp;otteluid=602"/>
    <hyperlink ref="E483" r:id="rId384" display="http://www.pesiksenmaailma.fi/index.php/component/tilastot/?view=ottelu&amp;otteluid=616"/>
    <hyperlink ref="E492" r:id="rId385" display="http://www.pesiksenmaailma.fi/index.php/component/tilastot/?view=ottelu&amp;otteluid=6"/>
    <hyperlink ref="E493" r:id="rId386" display="http://www.pesiksenmaailma.fi/index.php/component/tilastot/?view=ottelu&amp;otteluid=13"/>
    <hyperlink ref="E494" r:id="rId387" display="http://www.pesiksenmaailma.fi/index.php/component/tilastot/?view=ottelu&amp;otteluid=21"/>
    <hyperlink ref="E495" r:id="rId388" display="http://www.pesiksenmaailma.fi/index.php/component/tilastot/?view=ottelu&amp;otteluid=23"/>
    <hyperlink ref="E496" r:id="rId389" display="http://www.pesiksenmaailma.fi/index.php/component/tilastot/?view=ottelu&amp;otteluid=34"/>
    <hyperlink ref="E497" r:id="rId390" display="http://www.pesiksenmaailma.fi/index.php/component/tilastot/?view=ottelu&amp;otteluid=40"/>
    <hyperlink ref="E498" r:id="rId391" display="http://www.pesiksenmaailma.fi/index.php/component/tilastot/?view=ottelu&amp;otteluid=43"/>
    <hyperlink ref="E499" r:id="rId392" display="http://www.pesiksenmaailma.fi/index.php/component/tilastot/?view=ottelu&amp;otteluid=56"/>
    <hyperlink ref="E500" r:id="rId393" display="http://www.pesiksenmaailma.fi/index.php/component/tilastot/?view=ottelu&amp;otteluid=61"/>
    <hyperlink ref="E501" r:id="rId394" display="http://www.pesiksenmaailma.fi/index.php/component/tilastot/?view=ottelu&amp;otteluid=65"/>
    <hyperlink ref="E502" r:id="rId395" display="http://www.pesiksenmaailma.fi/index.php/component/tilastot/?view=ottelu&amp;otteluid=76"/>
    <hyperlink ref="E503" r:id="rId396" display="http://www.pesiksenmaailma.fi/index.php/component/tilastot/?view=ottelu&amp;otteluid=84"/>
    <hyperlink ref="E504" r:id="rId397" display="http://www.pesiksenmaailma.fi/index.php/component/tilastot/?view=ottelu&amp;otteluid=91"/>
    <hyperlink ref="E505" r:id="rId398" display="http://www.pesiksenmaailma.fi/index.php/component/tilastot/?view=ottelu&amp;otteluid=98"/>
    <hyperlink ref="E506" r:id="rId399" display="http://www.pesiksenmaailma.fi/index.php/component/tilastot/?view=ottelu&amp;otteluid=106"/>
    <hyperlink ref="E507" r:id="rId400" display="http://www.pesiksenmaailma.fi/index.php/component/tilastot/?view=ottelu&amp;otteluid=103"/>
    <hyperlink ref="E508" r:id="rId401" display="http://www.pesiksenmaailma.fi/index.php/component/tilastot/?view=ottelu&amp;otteluid=123"/>
    <hyperlink ref="E509" r:id="rId402" display="http://www.pesiksenmaailma.fi/index.php/component/tilastot/?view=ottelu&amp;otteluid=126"/>
    <hyperlink ref="E510" r:id="rId403" display="http://www.pesiksenmaailma.fi/index.php/component/tilastot/?view=ottelu&amp;otteluid=133"/>
    <hyperlink ref="E511" r:id="rId404" display="http://www.pesiksenmaailma.fi/index.php/component/tilastot/?view=ottelu&amp;otteluid=140"/>
    <hyperlink ref="E512" r:id="rId405" display="http://www.pesiksenmaailma.fi/index.php/component/tilastot/?view=ottelu&amp;otteluid=141"/>
    <hyperlink ref="E513" r:id="rId406" display="http://www.pesiksenmaailma.fi/index.php/component/tilastot/?view=ottelu&amp;otteluid=148"/>
    <hyperlink ref="E514" r:id="rId407" display="http://www.pesiksenmaailma.fi/index.php/component/tilastot/?view=ottelu&amp;otteluid=161"/>
    <hyperlink ref="E515" r:id="rId408" display="http://www.pesiksenmaailma.fi/index.php/component/tilastot/?view=ottelu&amp;otteluid=166"/>
    <hyperlink ref="E516" r:id="rId409" display="http://www.pesiksenmaailma.fi/index.php/component/tilastot/?view=ottelu&amp;otteluid=175"/>
    <hyperlink ref="E517" r:id="rId410" display="http://www.pesiksenmaailma.fi/index.php/component/tilastot/?view=ottelu&amp;otteluid=18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MSS</vt:lpstr>
      <vt:lpstr>Arvo-ottelut</vt:lpstr>
      <vt:lpstr>Kärkilyönnit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2023-01-03T22:46:50Z</dcterms:modified>
</cp:coreProperties>
</file>